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600" windowHeight="984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O20" i="1"/>
  <c r="O19"/>
  <c r="O18"/>
  <c r="O17"/>
  <c r="O16"/>
  <c r="O15"/>
  <c r="O14"/>
  <c r="O13"/>
  <c r="O11"/>
  <c r="O10"/>
  <c r="Q9"/>
  <c r="O9"/>
  <c r="Q8"/>
  <c r="O8"/>
  <c r="Q7"/>
  <c r="O7"/>
  <c r="Q6"/>
  <c r="O6"/>
  <c r="O5"/>
  <c r="O4"/>
  <c r="O21" s="1"/>
</calcChain>
</file>

<file path=xl/sharedStrings.xml><?xml version="1.0" encoding="utf-8"?>
<sst xmlns="http://schemas.openxmlformats.org/spreadsheetml/2006/main" count="198" uniqueCount="135">
  <si>
    <t>新华区大众创业孵化园区补贴汇总表</t>
  </si>
  <si>
    <t xml:space="preserve">                                                                  2020年第1-4季度   单位：元                                                                              </t>
  </si>
  <si>
    <t>序号</t>
  </si>
  <si>
    <t>姓名</t>
  </si>
  <si>
    <t>性别</t>
  </si>
  <si>
    <t>身份证号</t>
  </si>
  <si>
    <t>就业失业登记证号</t>
  </si>
  <si>
    <t>账号</t>
  </si>
  <si>
    <t>申请电费补贴起止时间</t>
  </si>
  <si>
    <t>申请水费补贴起止时间</t>
  </si>
  <si>
    <t>申请房租补贴起止时间</t>
  </si>
  <si>
    <t>申请物管补贴起止时间</t>
  </si>
  <si>
    <t>申请电费  补贴金额</t>
  </si>
  <si>
    <t>申请水费补贴金额</t>
  </si>
  <si>
    <t>申请房租补贴金额</t>
  </si>
  <si>
    <t>申请物管  补贴金额</t>
  </si>
  <si>
    <t>合计金额</t>
  </si>
  <si>
    <t>所属单位</t>
  </si>
  <si>
    <t>联系人</t>
  </si>
  <si>
    <t>1</t>
  </si>
  <si>
    <t>孙岩</t>
  </si>
  <si>
    <t>男</t>
  </si>
  <si>
    <t>410411198508225512</t>
  </si>
  <si>
    <t>4104110016000766</t>
  </si>
  <si>
    <t>623059112901402331</t>
  </si>
  <si>
    <t>2020.03-2020.05</t>
  </si>
  <si>
    <t>成吉餐饮店</t>
  </si>
  <si>
    <t>2</t>
  </si>
  <si>
    <t>刘皓</t>
  </si>
  <si>
    <t>女</t>
  </si>
  <si>
    <t>410402199401045587</t>
  </si>
  <si>
    <t>4104020019000884</t>
  </si>
  <si>
    <t>623059112901403826</t>
  </si>
  <si>
    <t>2020.01-2020.05</t>
  </si>
  <si>
    <r>
      <rPr>
        <sz val="10"/>
        <color indexed="8"/>
        <rFont val="宋体"/>
        <charset val="134"/>
      </rPr>
      <t>2020.01-2020.0</t>
    </r>
    <r>
      <rPr>
        <sz val="10"/>
        <color indexed="8"/>
        <rFont val="宋体"/>
        <charset val="134"/>
      </rPr>
      <t>6</t>
    </r>
  </si>
  <si>
    <t>桃之夭夭音乐餐厅</t>
  </si>
  <si>
    <t>3</t>
  </si>
  <si>
    <t>杨向阳</t>
  </si>
  <si>
    <t>410426198710116058</t>
  </si>
  <si>
    <t>4104020019001019</t>
  </si>
  <si>
    <t>623059112901403834</t>
  </si>
  <si>
    <r>
      <rPr>
        <sz val="10"/>
        <color indexed="8"/>
        <rFont val="宋体"/>
        <charset val="134"/>
      </rPr>
      <t>2020.01-2020.0</t>
    </r>
    <r>
      <rPr>
        <sz val="10"/>
        <color indexed="8"/>
        <rFont val="宋体"/>
        <charset val="134"/>
      </rPr>
      <t>5</t>
    </r>
  </si>
  <si>
    <t>范军师金汤面</t>
  </si>
  <si>
    <t>4</t>
  </si>
  <si>
    <t>黄银龙</t>
  </si>
  <si>
    <t>410422199001055976</t>
  </si>
  <si>
    <t>4104020019001072</t>
  </si>
  <si>
    <t>623059112901403859</t>
  </si>
  <si>
    <t>2020.01-2020.04</t>
  </si>
  <si>
    <t>锅仔盖浇饭</t>
  </si>
  <si>
    <t>5</t>
  </si>
  <si>
    <t>石雅文</t>
  </si>
  <si>
    <t>410402199110215523</t>
  </si>
  <si>
    <t>4104020019001049</t>
  </si>
  <si>
    <t>623059112901403982</t>
  </si>
  <si>
    <t>2020.01-2020.06</t>
  </si>
  <si>
    <t>铃木美甲美睫中心</t>
  </si>
  <si>
    <t>6</t>
  </si>
  <si>
    <t>张甲燊</t>
  </si>
  <si>
    <t>410703199108022039</t>
  </si>
  <si>
    <t>4104020019001050</t>
  </si>
  <si>
    <t>623059112901495244</t>
  </si>
  <si>
    <t>2020.01-2020.03</t>
  </si>
  <si>
    <t>炭火蛙锅火锅店</t>
  </si>
  <si>
    <t>7</t>
  </si>
  <si>
    <t>王晶晶</t>
  </si>
  <si>
    <t>410403198608065528</t>
  </si>
  <si>
    <t>4104020019001075</t>
  </si>
  <si>
    <t>623059112901495533</t>
  </si>
  <si>
    <t>晶淼服饰店</t>
  </si>
  <si>
    <t>8</t>
  </si>
  <si>
    <t>田新娜</t>
  </si>
  <si>
    <t>410403197602015541</t>
  </si>
  <si>
    <t>4104020019001034</t>
  </si>
  <si>
    <t>623059112901495210</t>
  </si>
  <si>
    <t>无故服饰馆</t>
  </si>
  <si>
    <t>9</t>
  </si>
  <si>
    <t>陈少锋</t>
  </si>
  <si>
    <t>410421199005181017</t>
  </si>
  <si>
    <t>4104020019001829</t>
  </si>
  <si>
    <t>623059112901495442</t>
  </si>
  <si>
    <t>李双全川香石锅鱼餐饮店</t>
  </si>
  <si>
    <t>10</t>
  </si>
  <si>
    <t>安腾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</si>
  <si>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10402199605155534</t>
    </r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</si>
  <si>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104020020000228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</si>
  <si>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23059112901539702</t>
    </r>
  </si>
  <si>
    <t>爱特咖啡店</t>
  </si>
  <si>
    <t>11</t>
  </si>
  <si>
    <t>白松岩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</si>
  <si>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10403199205095591</t>
    </r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</si>
  <si>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104030020000292</t>
    </r>
  </si>
  <si>
    <r>
      <rPr>
        <sz val="10"/>
        <color indexed="8"/>
        <rFont val="宋体"/>
        <charset val="134"/>
      </rPr>
      <t>6</t>
    </r>
    <r>
      <rPr>
        <sz val="10"/>
        <color indexed="8"/>
        <rFont val="宋体"/>
        <charset val="134"/>
      </rPr>
      <t>23059112901495236</t>
    </r>
  </si>
  <si>
    <t>醉江湖酒吧</t>
  </si>
  <si>
    <t>12</t>
  </si>
  <si>
    <t>白志勇</t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</si>
  <si>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10105196910141015</t>
    </r>
  </si>
  <si>
    <r>
      <rPr>
        <sz val="10"/>
        <color indexed="8"/>
        <rFont val="宋体"/>
        <charset val="134"/>
      </rPr>
      <t>4</t>
    </r>
    <r>
      <rPr>
        <sz val="10"/>
        <color indexed="8"/>
        <rFont val="宋体"/>
        <charset val="134"/>
      </rPr>
      <t>104020019001077</t>
    </r>
  </si>
  <si>
    <t>623059112901403974</t>
  </si>
  <si>
    <t>严厨酸菜鱼饭店</t>
  </si>
  <si>
    <t>13</t>
  </si>
  <si>
    <t>魏秋平</t>
  </si>
  <si>
    <t>410402198007205605</t>
  </si>
  <si>
    <t>4104020019001362</t>
  </si>
  <si>
    <t>623059112901495640</t>
  </si>
  <si>
    <t>丽美美容院</t>
  </si>
  <si>
    <t>14</t>
  </si>
  <si>
    <t>白丹华</t>
  </si>
  <si>
    <t>411081199010116864</t>
  </si>
  <si>
    <t>4104020019001028</t>
  </si>
  <si>
    <t>623059112901495095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</si>
  <si>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020.01-2020.04</t>
    </r>
  </si>
  <si>
    <t>享装汇装饰材料中心</t>
  </si>
  <si>
    <t>15</t>
  </si>
  <si>
    <t>王倩</t>
  </si>
  <si>
    <t>371202198712217748</t>
  </si>
  <si>
    <t>4104030012016975</t>
  </si>
  <si>
    <t>623059112901403958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</si>
  <si>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020.01-2020.05</t>
    </r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</si>
  <si>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020.02-2020.04</t>
    </r>
  </si>
  <si>
    <t>河凤精致寿司店</t>
  </si>
  <si>
    <t>16</t>
  </si>
  <si>
    <t>白辉娜</t>
  </si>
  <si>
    <t>41042519890521652X</t>
  </si>
  <si>
    <t>414020020000243</t>
  </si>
  <si>
    <t>623059112102206739</t>
  </si>
  <si>
    <t>白源瑜伽店</t>
  </si>
  <si>
    <t>17</t>
  </si>
  <si>
    <t>岳梦君</t>
  </si>
  <si>
    <t>410402198703145589</t>
  </si>
  <si>
    <t>4104020019001045</t>
  </si>
  <si>
    <t>623059112901495087</t>
  </si>
  <si>
    <t>2020.03-2020.06</t>
  </si>
  <si>
    <t>青南美容店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</si>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</sst>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indexed="8"/>
      <name val="黑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topLeftCell="A2" zoomScale="90" zoomScaleNormal="90" workbookViewId="0">
      <pane xSplit="2" ySplit="2" topLeftCell="F7" activePane="bottomRight" state="frozen"/>
      <selection pane="topRight"/>
      <selection pane="bottomLeft"/>
      <selection pane="bottomRight" activeCell="T8" sqref="T8"/>
    </sheetView>
  </sheetViews>
  <sheetFormatPr defaultColWidth="9" defaultRowHeight="13.5"/>
  <cols>
    <col min="1" max="1" width="6" customWidth="1"/>
    <col min="3" max="3" width="6.5" customWidth="1"/>
    <col min="4" max="4" width="17.125" customWidth="1"/>
    <col min="5" max="5" width="18.125" customWidth="1"/>
    <col min="6" max="6" width="19.25" customWidth="1"/>
    <col min="7" max="7" width="14.75" customWidth="1"/>
    <col min="8" max="8" width="12.625" customWidth="1"/>
    <col min="9" max="9" width="16.875" customWidth="1"/>
    <col min="10" max="10" width="14.5" customWidth="1"/>
    <col min="11" max="11" width="9" customWidth="1"/>
    <col min="12" max="14" width="7.625" customWidth="1"/>
    <col min="15" max="15" width="13.625" customWidth="1"/>
    <col min="16" max="16" width="12.375" customWidth="1"/>
  </cols>
  <sheetData>
    <row r="1" spans="1:17" ht="44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1" customFormat="1" ht="3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s="2" customFormat="1" ht="24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9" t="s">
        <v>17</v>
      </c>
      <c r="Q3" s="27" t="s">
        <v>18</v>
      </c>
    </row>
    <row r="4" spans="1:17" s="3" customFormat="1" ht="24.75" customHeight="1">
      <c r="A4" s="6" t="s">
        <v>19</v>
      </c>
      <c r="B4" s="7" t="s">
        <v>20</v>
      </c>
      <c r="C4" s="6" t="s">
        <v>21</v>
      </c>
      <c r="D4" s="6" t="s">
        <v>22</v>
      </c>
      <c r="E4" s="6" t="s">
        <v>23</v>
      </c>
      <c r="F4" s="6" t="s">
        <v>24</v>
      </c>
      <c r="G4" s="8" t="s">
        <v>25</v>
      </c>
      <c r="H4" s="9"/>
      <c r="I4" s="8" t="s">
        <v>25</v>
      </c>
      <c r="J4" s="8"/>
      <c r="K4" s="9">
        <v>2750</v>
      </c>
      <c r="L4" s="9"/>
      <c r="M4" s="9">
        <v>8627.76</v>
      </c>
      <c r="N4" s="9"/>
      <c r="O4" s="5">
        <f t="shared" ref="O4:O5" si="0">IF((K4+L4+M4+N4)&gt;10000,10000,(K4+L4+M4+N4))</f>
        <v>10000</v>
      </c>
      <c r="P4" s="25" t="s">
        <v>26</v>
      </c>
      <c r="Q4" s="28" t="s">
        <v>20</v>
      </c>
    </row>
    <row r="5" spans="1:17" s="2" customFormat="1" ht="28.5" customHeight="1">
      <c r="A5" s="6" t="s">
        <v>27</v>
      </c>
      <c r="B5" s="10" t="s">
        <v>28</v>
      </c>
      <c r="C5" s="4" t="s">
        <v>29</v>
      </c>
      <c r="D5" s="4" t="s">
        <v>30</v>
      </c>
      <c r="E5" s="4" t="s">
        <v>31</v>
      </c>
      <c r="F5" s="4" t="s">
        <v>32</v>
      </c>
      <c r="G5" s="11" t="s">
        <v>33</v>
      </c>
      <c r="H5" s="11" t="s">
        <v>34</v>
      </c>
      <c r="I5" s="11" t="s">
        <v>34</v>
      </c>
      <c r="J5" s="11" t="s">
        <v>34</v>
      </c>
      <c r="K5" s="5">
        <v>500</v>
      </c>
      <c r="L5" s="5">
        <v>100</v>
      </c>
      <c r="M5" s="5">
        <v>7290.6</v>
      </c>
      <c r="N5" s="5">
        <v>2430.1999999999998</v>
      </c>
      <c r="O5" s="5">
        <f t="shared" si="0"/>
        <v>10000</v>
      </c>
      <c r="P5" s="19" t="s">
        <v>35</v>
      </c>
      <c r="Q5" s="29" t="s">
        <v>28</v>
      </c>
    </row>
    <row r="6" spans="1:17" s="2" customFormat="1" ht="28.5" customHeight="1">
      <c r="A6" s="6" t="s">
        <v>36</v>
      </c>
      <c r="B6" s="12" t="s">
        <v>37</v>
      </c>
      <c r="C6" s="4" t="s">
        <v>21</v>
      </c>
      <c r="D6" s="4" t="s">
        <v>38</v>
      </c>
      <c r="E6" s="4" t="s">
        <v>39</v>
      </c>
      <c r="F6" s="4" t="s">
        <v>40</v>
      </c>
      <c r="G6" s="11" t="s">
        <v>41</v>
      </c>
      <c r="H6" s="5"/>
      <c r="I6" s="11" t="s">
        <v>34</v>
      </c>
      <c r="J6" s="11" t="s">
        <v>41</v>
      </c>
      <c r="K6" s="5">
        <v>1250</v>
      </c>
      <c r="L6" s="5"/>
      <c r="M6" s="5">
        <v>8246.7000000000007</v>
      </c>
      <c r="N6" s="5">
        <v>1832.6</v>
      </c>
      <c r="O6" s="5">
        <f t="shared" ref="O6:O11" si="1">IF((K6+L6+M6+N6)&gt;10000,10000,(K6+L6+M6+N6))</f>
        <v>10000</v>
      </c>
      <c r="P6" s="20" t="s">
        <v>42</v>
      </c>
      <c r="Q6" s="29" t="str">
        <f>B6</f>
        <v>杨向阳</v>
      </c>
    </row>
    <row r="7" spans="1:17" s="2" customFormat="1" ht="28.5" customHeight="1">
      <c r="A7" s="6" t="s">
        <v>43</v>
      </c>
      <c r="B7" s="12" t="s">
        <v>44</v>
      </c>
      <c r="C7" s="4" t="s">
        <v>21</v>
      </c>
      <c r="D7" s="4" t="s">
        <v>45</v>
      </c>
      <c r="E7" s="4" t="s">
        <v>46</v>
      </c>
      <c r="F7" s="4" t="s">
        <v>47</v>
      </c>
      <c r="G7" s="11" t="s">
        <v>48</v>
      </c>
      <c r="H7" s="5"/>
      <c r="I7" s="11" t="s">
        <v>48</v>
      </c>
      <c r="J7" s="11" t="s">
        <v>48</v>
      </c>
      <c r="K7" s="5">
        <v>3100</v>
      </c>
      <c r="L7" s="5"/>
      <c r="M7" s="5">
        <v>6251.04</v>
      </c>
      <c r="N7" s="5">
        <v>1294.8</v>
      </c>
      <c r="O7" s="5">
        <f t="shared" si="1"/>
        <v>10000</v>
      </c>
      <c r="P7" s="19" t="s">
        <v>49</v>
      </c>
      <c r="Q7" s="29" t="str">
        <f t="shared" ref="Q7:Q9" si="2">B7</f>
        <v>黄银龙</v>
      </c>
    </row>
    <row r="8" spans="1:17" s="2" customFormat="1" ht="28.5" customHeight="1">
      <c r="A8" s="6" t="s">
        <v>50</v>
      </c>
      <c r="B8" s="12" t="s">
        <v>51</v>
      </c>
      <c r="C8" s="4" t="s">
        <v>29</v>
      </c>
      <c r="D8" s="4" t="s">
        <v>52</v>
      </c>
      <c r="E8" s="4" t="s">
        <v>53</v>
      </c>
      <c r="F8" s="4" t="s">
        <v>54</v>
      </c>
      <c r="G8" s="4"/>
      <c r="H8" s="5"/>
      <c r="I8" s="11" t="s">
        <v>55</v>
      </c>
      <c r="J8" s="11" t="s">
        <v>55</v>
      </c>
      <c r="K8" s="5"/>
      <c r="L8" s="5"/>
      <c r="M8" s="5">
        <v>13280.4</v>
      </c>
      <c r="N8" s="5">
        <v>2604</v>
      </c>
      <c r="O8" s="5">
        <f t="shared" si="1"/>
        <v>10000</v>
      </c>
      <c r="P8" s="19" t="s">
        <v>56</v>
      </c>
      <c r="Q8" s="29" t="str">
        <f t="shared" si="2"/>
        <v>石雅文</v>
      </c>
    </row>
    <row r="9" spans="1:17" s="2" customFormat="1" ht="28.5" customHeight="1">
      <c r="A9" s="6" t="s">
        <v>57</v>
      </c>
      <c r="B9" s="12" t="s">
        <v>58</v>
      </c>
      <c r="C9" s="4" t="s">
        <v>21</v>
      </c>
      <c r="D9" s="4" t="s">
        <v>59</v>
      </c>
      <c r="E9" s="4" t="s">
        <v>60</v>
      </c>
      <c r="F9" s="4" t="s">
        <v>61</v>
      </c>
      <c r="G9" s="4"/>
      <c r="H9" s="11" t="s">
        <v>62</v>
      </c>
      <c r="I9" s="4"/>
      <c r="J9" s="11" t="s">
        <v>62</v>
      </c>
      <c r="K9" s="5"/>
      <c r="L9" s="5">
        <v>629.79999999999995</v>
      </c>
      <c r="M9" s="5"/>
      <c r="N9" s="5">
        <v>10500</v>
      </c>
      <c r="O9" s="5">
        <f t="shared" si="1"/>
        <v>10000</v>
      </c>
      <c r="P9" s="19" t="s">
        <v>63</v>
      </c>
      <c r="Q9" s="29" t="str">
        <f t="shared" si="2"/>
        <v>张甲燊</v>
      </c>
    </row>
    <row r="10" spans="1:17" s="2" customFormat="1" ht="28.5" customHeight="1">
      <c r="A10" s="6" t="s">
        <v>64</v>
      </c>
      <c r="B10" s="13" t="s">
        <v>65</v>
      </c>
      <c r="C10" s="11" t="s">
        <v>29</v>
      </c>
      <c r="D10" s="11" t="s">
        <v>66</v>
      </c>
      <c r="E10" s="11" t="s">
        <v>67</v>
      </c>
      <c r="F10" s="11" t="s">
        <v>68</v>
      </c>
      <c r="G10" s="11" t="s">
        <v>48</v>
      </c>
      <c r="H10" s="11" t="s">
        <v>48</v>
      </c>
      <c r="I10" s="11" t="s">
        <v>48</v>
      </c>
      <c r="J10" s="11" t="s">
        <v>48</v>
      </c>
      <c r="K10" s="14">
        <v>750</v>
      </c>
      <c r="L10" s="14"/>
      <c r="M10" s="14">
        <v>4674</v>
      </c>
      <c r="N10" s="14">
        <v>5453</v>
      </c>
      <c r="O10" s="5">
        <f t="shared" si="1"/>
        <v>10000</v>
      </c>
      <c r="P10" s="26" t="s">
        <v>69</v>
      </c>
      <c r="Q10" s="29" t="s">
        <v>65</v>
      </c>
    </row>
    <row r="11" spans="1:17" s="2" customFormat="1" ht="28.5" customHeight="1">
      <c r="A11" s="6" t="s">
        <v>70</v>
      </c>
      <c r="B11" s="13" t="s">
        <v>71</v>
      </c>
      <c r="C11" s="11" t="s">
        <v>29</v>
      </c>
      <c r="D11" s="11" t="s">
        <v>72</v>
      </c>
      <c r="E11" s="11" t="s">
        <v>73</v>
      </c>
      <c r="F11" s="11" t="s">
        <v>74</v>
      </c>
      <c r="G11" s="11" t="s">
        <v>48</v>
      </c>
      <c r="H11" s="11" t="s">
        <v>48</v>
      </c>
      <c r="I11" s="11" t="s">
        <v>55</v>
      </c>
      <c r="J11" s="11" t="s">
        <v>55</v>
      </c>
      <c r="K11" s="14">
        <v>500</v>
      </c>
      <c r="L11" s="14">
        <v>15</v>
      </c>
      <c r="M11" s="14">
        <v>7693.2</v>
      </c>
      <c r="N11" s="14">
        <v>3205.5</v>
      </c>
      <c r="O11" s="5">
        <f t="shared" si="1"/>
        <v>10000</v>
      </c>
      <c r="P11" s="26" t="s">
        <v>75</v>
      </c>
      <c r="Q11" s="29" t="s">
        <v>71</v>
      </c>
    </row>
    <row r="12" spans="1:17" s="2" customFormat="1" ht="28.5" customHeight="1">
      <c r="A12" s="6" t="s">
        <v>76</v>
      </c>
      <c r="B12" s="13" t="s">
        <v>77</v>
      </c>
      <c r="C12" s="11" t="s">
        <v>21</v>
      </c>
      <c r="D12" s="11" t="s">
        <v>78</v>
      </c>
      <c r="E12" s="11" t="s">
        <v>79</v>
      </c>
      <c r="F12" s="11" t="s">
        <v>80</v>
      </c>
      <c r="G12" s="11" t="s">
        <v>33</v>
      </c>
      <c r="H12" s="14" t="s">
        <v>48</v>
      </c>
      <c r="I12" s="11"/>
      <c r="J12" s="14" t="s">
        <v>33</v>
      </c>
      <c r="K12" s="14">
        <v>2750</v>
      </c>
      <c r="L12" s="14">
        <v>250</v>
      </c>
      <c r="M12" s="14"/>
      <c r="N12" s="14">
        <v>4962.6499999999996</v>
      </c>
      <c r="O12" s="5">
        <v>7962</v>
      </c>
      <c r="P12" s="26" t="s">
        <v>81</v>
      </c>
      <c r="Q12" s="29" t="s">
        <v>77</v>
      </c>
    </row>
    <row r="13" spans="1:17" s="2" customFormat="1" ht="28.5" customHeight="1">
      <c r="A13" s="6" t="s">
        <v>82</v>
      </c>
      <c r="B13" s="13" t="s">
        <v>83</v>
      </c>
      <c r="C13" s="11" t="s">
        <v>21</v>
      </c>
      <c r="D13" s="11" t="s">
        <v>84</v>
      </c>
      <c r="E13" s="11" t="s">
        <v>85</v>
      </c>
      <c r="F13" s="11" t="s">
        <v>86</v>
      </c>
      <c r="G13" s="11" t="s">
        <v>55</v>
      </c>
      <c r="H13" s="11" t="s">
        <v>55</v>
      </c>
      <c r="I13" s="11" t="s">
        <v>55</v>
      </c>
      <c r="J13" s="11" t="s">
        <v>55</v>
      </c>
      <c r="K13" s="14">
        <v>5485</v>
      </c>
      <c r="L13" s="14">
        <v>1015</v>
      </c>
      <c r="M13" s="14">
        <v>3060</v>
      </c>
      <c r="N13" s="14">
        <v>1500</v>
      </c>
      <c r="O13" s="5">
        <f t="shared" ref="O13:O19" si="3">IF((K13+L13+M13+N13)&gt;10000,10000,(K13+L13+M13+N13))</f>
        <v>10000</v>
      </c>
      <c r="P13" s="26" t="s">
        <v>87</v>
      </c>
      <c r="Q13" s="29" t="s">
        <v>83</v>
      </c>
    </row>
    <row r="14" spans="1:17" s="2" customFormat="1" ht="28.5" customHeight="1">
      <c r="A14" s="6" t="s">
        <v>88</v>
      </c>
      <c r="B14" s="13" t="s">
        <v>89</v>
      </c>
      <c r="C14" s="11" t="s">
        <v>21</v>
      </c>
      <c r="D14" s="11" t="s">
        <v>90</v>
      </c>
      <c r="E14" s="11" t="s">
        <v>91</v>
      </c>
      <c r="F14" s="11" t="s">
        <v>92</v>
      </c>
      <c r="G14" s="11"/>
      <c r="H14" s="14"/>
      <c r="I14" s="11" t="s">
        <v>62</v>
      </c>
      <c r="J14" s="14"/>
      <c r="K14" s="14"/>
      <c r="L14" s="14"/>
      <c r="M14" s="14">
        <v>15395.58</v>
      </c>
      <c r="N14" s="14"/>
      <c r="O14" s="5">
        <f t="shared" si="3"/>
        <v>10000</v>
      </c>
      <c r="P14" s="26" t="s">
        <v>93</v>
      </c>
      <c r="Q14" s="29" t="s">
        <v>89</v>
      </c>
    </row>
    <row r="15" spans="1:17" s="2" customFormat="1" ht="28.5" customHeight="1">
      <c r="A15" s="6" t="s">
        <v>94</v>
      </c>
      <c r="B15" s="13" t="s">
        <v>95</v>
      </c>
      <c r="C15" s="11" t="s">
        <v>21</v>
      </c>
      <c r="D15" s="11" t="s">
        <v>96</v>
      </c>
      <c r="E15" s="11" t="s">
        <v>97</v>
      </c>
      <c r="F15" s="11" t="s">
        <v>98</v>
      </c>
      <c r="G15" s="11"/>
      <c r="H15" s="14"/>
      <c r="I15" s="11" t="s">
        <v>62</v>
      </c>
      <c r="J15" s="11" t="s">
        <v>62</v>
      </c>
      <c r="K15" s="14"/>
      <c r="L15" s="14"/>
      <c r="M15" s="14">
        <v>6836.69</v>
      </c>
      <c r="N15" s="14">
        <v>9660</v>
      </c>
      <c r="O15" s="5">
        <f t="shared" si="3"/>
        <v>10000</v>
      </c>
      <c r="P15" s="26" t="s">
        <v>99</v>
      </c>
      <c r="Q15" s="30" t="s">
        <v>95</v>
      </c>
    </row>
    <row r="16" spans="1:17" s="2" customFormat="1" ht="28.5" customHeight="1">
      <c r="A16" s="6" t="s">
        <v>100</v>
      </c>
      <c r="B16" s="13" t="s">
        <v>101</v>
      </c>
      <c r="C16" s="11" t="s">
        <v>29</v>
      </c>
      <c r="D16" s="11" t="s">
        <v>102</v>
      </c>
      <c r="E16" s="11" t="s">
        <v>103</v>
      </c>
      <c r="F16" s="11" t="s">
        <v>104</v>
      </c>
      <c r="G16" s="11" t="s">
        <v>55</v>
      </c>
      <c r="H16" s="14"/>
      <c r="I16" s="11" t="s">
        <v>55</v>
      </c>
      <c r="J16" s="11" t="s">
        <v>55</v>
      </c>
      <c r="K16" s="14">
        <v>500</v>
      </c>
      <c r="L16" s="14"/>
      <c r="M16" s="14">
        <v>8208</v>
      </c>
      <c r="N16" s="14">
        <v>4560</v>
      </c>
      <c r="O16" s="5">
        <f t="shared" si="3"/>
        <v>10000</v>
      </c>
      <c r="P16" s="26" t="s">
        <v>105</v>
      </c>
      <c r="Q16" s="30" t="s">
        <v>101</v>
      </c>
    </row>
    <row r="17" spans="1:17" s="2" customFormat="1" ht="28.5" customHeight="1">
      <c r="A17" s="6" t="s">
        <v>106</v>
      </c>
      <c r="B17" s="13" t="s">
        <v>107</v>
      </c>
      <c r="C17" s="11" t="s">
        <v>29</v>
      </c>
      <c r="D17" s="11" t="s">
        <v>108</v>
      </c>
      <c r="E17" s="11" t="s">
        <v>109</v>
      </c>
      <c r="F17" s="11" t="s">
        <v>110</v>
      </c>
      <c r="G17" s="11"/>
      <c r="H17" s="14"/>
      <c r="I17" s="11" t="s">
        <v>111</v>
      </c>
      <c r="J17" s="11" t="s">
        <v>111</v>
      </c>
      <c r="K17" s="14"/>
      <c r="L17" s="14"/>
      <c r="M17" s="14">
        <v>8521.4699999999993</v>
      </c>
      <c r="N17" s="14">
        <v>6249.15</v>
      </c>
      <c r="O17" s="5">
        <f t="shared" si="3"/>
        <v>10000</v>
      </c>
      <c r="P17" s="26" t="s">
        <v>112</v>
      </c>
      <c r="Q17" s="30" t="s">
        <v>107</v>
      </c>
    </row>
    <row r="18" spans="1:17" s="2" customFormat="1" ht="28.5" customHeight="1">
      <c r="A18" s="6" t="s">
        <v>113</v>
      </c>
      <c r="B18" s="13" t="s">
        <v>114</v>
      </c>
      <c r="C18" s="11" t="s">
        <v>29</v>
      </c>
      <c r="D18" s="11" t="s">
        <v>115</v>
      </c>
      <c r="E18" s="11" t="s">
        <v>116</v>
      </c>
      <c r="F18" s="11" t="s">
        <v>117</v>
      </c>
      <c r="G18" s="11" t="s">
        <v>118</v>
      </c>
      <c r="H18" s="14"/>
      <c r="I18" s="11" t="s">
        <v>111</v>
      </c>
      <c r="J18" s="11" t="s">
        <v>119</v>
      </c>
      <c r="K18" s="14">
        <v>1000</v>
      </c>
      <c r="L18" s="14"/>
      <c r="M18" s="14">
        <v>8964.25</v>
      </c>
      <c r="N18" s="14">
        <v>1153.7</v>
      </c>
      <c r="O18" s="5">
        <f t="shared" si="3"/>
        <v>10000</v>
      </c>
      <c r="P18" s="26" t="s">
        <v>120</v>
      </c>
      <c r="Q18" s="30" t="s">
        <v>114</v>
      </c>
    </row>
    <row r="19" spans="1:17" s="2" customFormat="1" ht="28.5" customHeight="1">
      <c r="A19" s="6" t="s">
        <v>121</v>
      </c>
      <c r="B19" s="13" t="s">
        <v>122</v>
      </c>
      <c r="C19" s="11" t="s">
        <v>29</v>
      </c>
      <c r="D19" s="11" t="s">
        <v>123</v>
      </c>
      <c r="E19" s="11" t="s">
        <v>124</v>
      </c>
      <c r="F19" s="11" t="s">
        <v>125</v>
      </c>
      <c r="G19" s="11"/>
      <c r="H19" s="14"/>
      <c r="I19" s="11" t="s">
        <v>62</v>
      </c>
      <c r="J19" s="11"/>
      <c r="K19" s="14"/>
      <c r="L19" s="14"/>
      <c r="M19" s="14">
        <v>15655.5</v>
      </c>
      <c r="N19" s="14"/>
      <c r="O19" s="5">
        <f t="shared" si="3"/>
        <v>10000</v>
      </c>
      <c r="P19" s="26" t="s">
        <v>126</v>
      </c>
      <c r="Q19" s="30" t="s">
        <v>122</v>
      </c>
    </row>
    <row r="20" spans="1:17" s="2" customFormat="1" ht="28.5" customHeight="1">
      <c r="A20" s="6" t="s">
        <v>127</v>
      </c>
      <c r="B20" s="13" t="s">
        <v>128</v>
      </c>
      <c r="C20" s="11" t="s">
        <v>29</v>
      </c>
      <c r="D20" s="11" t="s">
        <v>129</v>
      </c>
      <c r="E20" s="11" t="s">
        <v>130</v>
      </c>
      <c r="F20" s="15" t="s">
        <v>131</v>
      </c>
      <c r="G20" s="11" t="s">
        <v>132</v>
      </c>
      <c r="H20" s="14"/>
      <c r="I20" s="11" t="s">
        <v>55</v>
      </c>
      <c r="J20" s="11" t="s">
        <v>132</v>
      </c>
      <c r="K20" s="14">
        <v>1075</v>
      </c>
      <c r="L20" s="14"/>
      <c r="M20" s="14">
        <v>9491.4</v>
      </c>
      <c r="N20" s="14">
        <v>2109.1999999999998</v>
      </c>
      <c r="O20" s="5">
        <f>IF((K20+L20+M20+N20)&gt;10000,10000,(K20+L20+M20+N20))</f>
        <v>10000</v>
      </c>
      <c r="P20" s="26" t="s">
        <v>133</v>
      </c>
      <c r="Q20" s="30" t="s">
        <v>128</v>
      </c>
    </row>
    <row r="21" spans="1:17" ht="28.5" customHeight="1">
      <c r="A21" s="16"/>
      <c r="B21" s="17" t="s">
        <v>134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f>SUM(O4:O20)</f>
        <v>167962</v>
      </c>
      <c r="P21" s="21"/>
      <c r="Q21" s="31"/>
    </row>
  </sheetData>
  <mergeCells count="2">
    <mergeCell ref="A1:Q1"/>
    <mergeCell ref="A2:Q2"/>
  </mergeCells>
  <phoneticPr fontId="10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2018-11-20T05:19:00Z</cp:lastPrinted>
  <dcterms:created xsi:type="dcterms:W3CDTF">2018-06-19T03:08:00Z</dcterms:created>
  <dcterms:modified xsi:type="dcterms:W3CDTF">2020-06-23T03:43:21Z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