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3"/>
  </bookViews>
  <sheets>
    <sheet name="部门收支总表" sheetId="1" r:id="rId1"/>
    <sheet name="财政拨款明细表" sheetId="2" r:id="rId2"/>
    <sheet name="基本支出明细表" sheetId="3" r:id="rId3"/>
    <sheet name="三公经费预算表" sheetId="4" r:id="rId4"/>
  </sheets>
  <definedNames>
    <definedName name="_xlnm.Print_Area" localSheetId="0">'部门收支总表'!#REF!</definedName>
  </definedNames>
  <calcPr fullCalcOnLoad="1"/>
</workbook>
</file>

<file path=xl/sharedStrings.xml><?xml version="1.0" encoding="utf-8"?>
<sst xmlns="http://schemas.openxmlformats.org/spreadsheetml/2006/main" count="161" uniqueCount="117">
  <si>
    <t xml:space="preserve"> 2016年部门收支预算总表</t>
  </si>
  <si>
    <t>单位：万元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</si>
  <si>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</si>
  <si>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</si>
  <si>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</si>
  <si>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</si>
  <si>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</si>
  <si>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</si>
  <si>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</si>
  <si>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</si>
  <si>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</si>
  <si>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</si>
  <si>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</si>
  <si>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</si>
  <si>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</si>
  <si>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</si>
  <si>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</si>
  <si>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国有资源(资产)有偿使用收入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</si>
  <si>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</si>
  <si>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</si>
  <si>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</si>
  <si>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</si>
  <si>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</si>
  <si>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</si>
  <si>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</si>
  <si>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</si>
  <si>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</si>
  <si>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</si>
  <si>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</si>
  <si>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</si>
  <si>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</si>
  <si>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</si>
  <si>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</si>
  <si>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</si>
  <si>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七、国有资源(资产)有偿使用收入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</si>
  <si>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</si>
  <si>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</si>
  <si>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</si>
  <si>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</si>
  <si>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</si>
  <si>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</si>
  <si>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</si>
  <si>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</si>
  <si>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</si>
  <si>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</si>
  <si>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</si>
  <si>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</si>
  <si>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</si>
  <si>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</si>
  <si>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</si>
  <si>
    <t>收入</t>
  </si>
  <si>
    <t>单位名称：新华区征收办</t>
  </si>
  <si>
    <t>2016年部门财政拨款明细表</t>
  </si>
  <si>
    <t>科目编码</t>
  </si>
  <si>
    <t>单位编码</t>
  </si>
  <si>
    <t>科目名称（单位名称）</t>
  </si>
  <si>
    <t>基本支出</t>
  </si>
  <si>
    <t>项目支出</t>
  </si>
  <si>
    <t>类</t>
  </si>
  <si>
    <t>款</t>
  </si>
  <si>
    <t>项</t>
  </si>
  <si>
    <t>工资福利及对个人和家庭补助支出</t>
  </si>
  <si>
    <t xml:space="preserve">商品和服务支出 </t>
  </si>
  <si>
    <t>**</t>
  </si>
  <si>
    <t>01</t>
  </si>
  <si>
    <t>行政运行</t>
  </si>
  <si>
    <t>04</t>
  </si>
  <si>
    <t>社会保障和就业支出</t>
  </si>
  <si>
    <t>03</t>
  </si>
  <si>
    <t>财政对社会保险基金的补助</t>
  </si>
  <si>
    <t>财政对工伤保险基金的补助</t>
  </si>
  <si>
    <t>05</t>
  </si>
  <si>
    <t>财政对生育保险基金的补助</t>
  </si>
  <si>
    <t>行政事业单位离退休</t>
  </si>
  <si>
    <t>医疗卫生与计划生育支出</t>
  </si>
  <si>
    <t>医疗保障</t>
  </si>
  <si>
    <t>住房保障支出</t>
  </si>
  <si>
    <t>02</t>
  </si>
  <si>
    <t>住房改革支出</t>
  </si>
  <si>
    <t>住房公积金</t>
  </si>
  <si>
    <t>一般行政管理事务</t>
  </si>
  <si>
    <t>事业单位医疗</t>
  </si>
  <si>
    <t>事业单位离退休</t>
  </si>
  <si>
    <t>城乡社区支出</t>
  </si>
  <si>
    <t>城乡社区环境卫生</t>
  </si>
  <si>
    <t>新华区征收办</t>
  </si>
  <si>
    <t>部门2016年基本支出明细表</t>
  </si>
  <si>
    <t>科目名称</t>
  </si>
  <si>
    <t>总计</t>
  </si>
  <si>
    <t>事业收入（不含教育收入）</t>
  </si>
  <si>
    <t>部门财政性基金结转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</si>
  <si>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</si>
  <si>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</si>
  <si>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</si>
  <si>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</si>
  <si>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</si>
  <si>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</si>
  <si>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</si>
  <si>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</si>
  <si>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</si>
  <si>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工会经费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</si>
  <si>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</si>
  <si>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</si>
  <si>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</si>
  <si>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</si>
  <si>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其他对个人和家庭的补助支出</t>
  </si>
  <si>
    <t>2016年财政拨款“三公经费“预算表</t>
  </si>
  <si>
    <t>项目</t>
  </si>
  <si>
    <t>2016年财政拨款预算安排数</t>
  </si>
  <si>
    <t>上年财政拨款预算安排数</t>
  </si>
  <si>
    <t>较上年预算增长%</t>
  </si>
  <si>
    <t>备注</t>
  </si>
  <si>
    <t>“三公经费”合计</t>
  </si>
  <si>
    <t>因公出国（境）费用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</si>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</sst>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0_ "/>
    <numFmt numFmtId="189" formatCode="0.00_ "/>
    <numFmt numFmtId="190" formatCode="00"/>
    <numFmt numFmtId="191" formatCode="0.00_);[Red]\(0.00\)"/>
    <numFmt numFmtId="192" formatCode="#,##0.00_);[Red]\(#,##0.00\)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b/>
      <sz val="10"/>
      <color indexed="63"/>
      <name val="宋体"/>
      <family val="0"/>
    </font>
    <font>
      <b/>
      <sz val="15"/>
      <color indexed="56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sz val="10"/>
      <color indexed="52"/>
      <name val="宋体"/>
      <family val="0"/>
    </font>
    <font>
      <b/>
      <sz val="10"/>
      <color indexed="52"/>
      <name val="宋体"/>
      <family val="0"/>
    </font>
    <font>
      <sz val="10"/>
      <color indexed="17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2" fillId="0" borderId="0" xfId="0" applyNumberFormat="1" applyFont="1" applyFill="1" applyAlignment="1" applyProtection="1">
      <alignment horizontal="right" vertical="center"/>
      <protection/>
    </xf>
    <xf numFmtId="191" fontId="2" fillId="0" borderId="10" xfId="0" applyNumberFormat="1" applyFont="1" applyFill="1" applyBorder="1" applyAlignment="1">
      <alignment horizontal="centerContinuous" vertical="center" wrapText="1"/>
    </xf>
    <xf numFmtId="191" fontId="2" fillId="0" borderId="11" xfId="0" applyNumberFormat="1" applyFont="1" applyFill="1" applyBorder="1" applyAlignment="1">
      <alignment horizontal="centerContinuous" vertical="center" wrapText="1"/>
    </xf>
    <xf numFmtId="191" fontId="2" fillId="0" borderId="12" xfId="0" applyNumberFormat="1" applyFont="1" applyFill="1" applyBorder="1" applyAlignment="1">
      <alignment horizontal="centerContinuous" vertical="center" wrapText="1"/>
    </xf>
    <xf numFmtId="191" fontId="2" fillId="0" borderId="13" xfId="0" applyNumberFormat="1" applyFont="1" applyFill="1" applyBorder="1" applyAlignment="1">
      <alignment horizontal="center" vertical="center" wrapText="1"/>
    </xf>
    <xf numFmtId="191" fontId="0" fillId="0" borderId="13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>
      <alignment horizontal="center" vertical="center" wrapText="1"/>
    </xf>
    <xf numFmtId="191" fontId="2" fillId="0" borderId="15" xfId="0" applyNumberFormat="1" applyFont="1" applyFill="1" applyBorder="1" applyAlignment="1">
      <alignment horizontal="center" vertical="center" wrapText="1"/>
    </xf>
    <xf numFmtId="191" fontId="2" fillId="0" borderId="16" xfId="0" applyNumberFormat="1" applyFont="1" applyFill="1" applyBorder="1" applyAlignment="1">
      <alignment horizontal="left" vertical="center" wrapText="1"/>
    </xf>
    <xf numFmtId="191" fontId="2" fillId="0" borderId="16" xfId="0" applyNumberFormat="1" applyFont="1" applyFill="1" applyBorder="1" applyAlignment="1">
      <alignment horizontal="right" vertical="center" wrapText="1"/>
    </xf>
    <xf numFmtId="191" fontId="2" fillId="0" borderId="17" xfId="0" applyNumberFormat="1" applyFont="1" applyFill="1" applyBorder="1" applyAlignment="1">
      <alignment horizontal="right" vertical="center" wrapText="1"/>
    </xf>
    <xf numFmtId="191" fontId="2" fillId="0" borderId="16" xfId="0" applyNumberFormat="1" applyFont="1" applyFill="1" applyBorder="1" applyAlignment="1">
      <alignment vertical="center" wrapText="1"/>
    </xf>
    <xf numFmtId="191" fontId="0" fillId="0" borderId="16" xfId="0" applyNumberFormat="1" applyFont="1" applyFill="1" applyBorder="1" applyAlignment="1">
      <alignment horizontal="left" vertical="center" wrapText="1"/>
    </xf>
    <xf numFmtId="191" fontId="2" fillId="0" borderId="16" xfId="0" applyNumberFormat="1" applyFont="1" applyFill="1" applyBorder="1" applyAlignment="1">
      <alignment horizontal="right" wrapText="1"/>
    </xf>
    <xf numFmtId="191" fontId="2" fillId="0" borderId="13" xfId="0" applyNumberFormat="1" applyFont="1" applyFill="1" applyBorder="1" applyAlignment="1">
      <alignment horizontal="right" vertical="center" wrapText="1"/>
    </xf>
    <xf numFmtId="191" fontId="2" fillId="0" borderId="10" xfId="0" applyNumberFormat="1" applyFont="1" applyFill="1" applyBorder="1" applyAlignment="1">
      <alignment vertical="center" wrapText="1"/>
    </xf>
    <xf numFmtId="191" fontId="2" fillId="0" borderId="18" xfId="0" applyNumberFormat="1" applyFont="1" applyFill="1" applyBorder="1" applyAlignment="1">
      <alignment horizontal="left" vertical="center" wrapText="1"/>
    </xf>
    <xf numFmtId="191" fontId="4" fillId="0" borderId="0" xfId="0" applyNumberFormat="1" applyFont="1" applyFill="1" applyAlignment="1" applyProtection="1">
      <alignment horizontal="centerContinuous" vertical="center"/>
      <protection/>
    </xf>
    <xf numFmtId="191" fontId="2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vertical="center"/>
      <protection/>
    </xf>
    <xf numFmtId="191" fontId="2" fillId="0" borderId="16" xfId="0" applyNumberFormat="1" applyFont="1" applyFill="1" applyBorder="1" applyAlignment="1">
      <alignment wrapText="1"/>
    </xf>
    <xf numFmtId="191" fontId="2" fillId="0" borderId="17" xfId="0" applyNumberFormat="1" applyFont="1" applyFill="1" applyBorder="1" applyAlignment="1">
      <alignment vertical="center" wrapText="1"/>
    </xf>
    <xf numFmtId="191" fontId="2" fillId="0" borderId="13" xfId="0" applyNumberFormat="1" applyFont="1" applyFill="1" applyBorder="1" applyAlignment="1">
      <alignment vertical="center" wrapText="1"/>
    </xf>
    <xf numFmtId="191" fontId="2" fillId="0" borderId="12" xfId="0" applyNumberFormat="1" applyFont="1" applyFill="1" applyBorder="1" applyAlignment="1">
      <alignment vertical="center" wrapText="1"/>
    </xf>
    <xf numFmtId="191" fontId="2" fillId="0" borderId="18" xfId="0" applyNumberFormat="1" applyFont="1" applyFill="1" applyBorder="1" applyAlignment="1">
      <alignment vertical="center" wrapText="1"/>
    </xf>
    <xf numFmtId="191" fontId="2" fillId="0" borderId="11" xfId="0" applyNumberFormat="1" applyFont="1" applyFill="1" applyBorder="1" applyAlignment="1">
      <alignment vertical="center" wrapText="1"/>
    </xf>
    <xf numFmtId="191" fontId="2" fillId="0" borderId="19" xfId="0" applyNumberFormat="1" applyFont="1" applyFill="1" applyBorder="1" applyAlignment="1">
      <alignment vertical="center" wrapText="1"/>
    </xf>
    <xf numFmtId="191" fontId="2" fillId="0" borderId="20" xfId="0" applyNumberFormat="1" applyFont="1" applyFill="1" applyBorder="1" applyAlignment="1">
      <alignment vertical="center" wrapText="1"/>
    </xf>
    <xf numFmtId="191" fontId="2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0" fontId="2" fillId="24" borderId="21" xfId="42" applyFont="1" applyFill="1" applyBorder="1" applyAlignment="1" applyProtection="1">
      <alignment horizontal="center" vertical="center" wrapText="1"/>
      <protection locked="0"/>
    </xf>
    <xf numFmtId="0" fontId="2" fillId="24" borderId="21" xfId="40" applyNumberFormat="1" applyFont="1" applyFill="1" applyBorder="1" applyAlignment="1">
      <alignment vertical="center" wrapText="1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21" xfId="40" applyNumberFormat="1" applyFont="1" applyBorder="1" applyAlignment="1">
      <alignment vertical="center" wrapText="1"/>
      <protection/>
    </xf>
    <xf numFmtId="188" fontId="2" fillId="24" borderId="21" xfId="42" applyNumberFormat="1" applyFont="1" applyFill="1" applyBorder="1" applyAlignment="1" applyProtection="1">
      <alignment horizontal="center" vertical="center" wrapText="1"/>
      <protection locked="0"/>
    </xf>
    <xf numFmtId="0" fontId="2" fillId="24" borderId="21" xfId="4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189" fontId="0" fillId="0" borderId="16" xfId="0" applyNumberFormat="1" applyFont="1" applyFill="1" applyBorder="1" applyAlignment="1">
      <alignment horizontal="center" vertical="center" wrapText="1"/>
    </xf>
    <xf numFmtId="189" fontId="0" fillId="0" borderId="17" xfId="0" applyNumberFormat="1" applyFont="1" applyFill="1" applyBorder="1" applyAlignment="1">
      <alignment horizontal="center" vertical="center" wrapText="1"/>
    </xf>
    <xf numFmtId="189" fontId="0" fillId="0" borderId="18" xfId="0" applyNumberFormat="1" applyFont="1" applyFill="1" applyBorder="1" applyAlignment="1">
      <alignment horizontal="center" vertical="center" wrapText="1"/>
    </xf>
    <xf numFmtId="190" fontId="0" fillId="0" borderId="16" xfId="0" applyNumberFormat="1" applyFont="1" applyFill="1" applyBorder="1" applyAlignment="1">
      <alignment horizontal="center" vertical="center" wrapText="1"/>
    </xf>
    <xf numFmtId="189" fontId="0" fillId="0" borderId="15" xfId="0" applyNumberFormat="1" applyFont="1" applyFill="1" applyBorder="1" applyAlignment="1">
      <alignment horizontal="center" vertical="center" wrapText="1"/>
    </xf>
    <xf numFmtId="189" fontId="0" fillId="0" borderId="12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Fill="1" applyBorder="1" applyAlignment="1">
      <alignment horizontal="center" vertical="center" wrapText="1"/>
    </xf>
    <xf numFmtId="189" fontId="0" fillId="0" borderId="19" xfId="0" applyNumberFormat="1" applyFont="1" applyFill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horizontal="center" vertical="center" wrapText="1"/>
    </xf>
    <xf numFmtId="18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horizontal="right" vertical="center"/>
      <protection/>
    </xf>
    <xf numFmtId="192" fontId="25" fillId="0" borderId="0" xfId="0" applyNumberFormat="1" applyFont="1" applyFill="1" applyAlignment="1">
      <alignment horizontal="righ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89" fontId="27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91" fontId="2" fillId="0" borderId="17" xfId="0" applyNumberFormat="1" applyFont="1" applyFill="1" applyBorder="1" applyAlignment="1">
      <alignment horizontal="center" vertical="center" wrapText="1"/>
    </xf>
    <xf numFmtId="191" fontId="2" fillId="0" borderId="13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>
      <alignment horizontal="center" vertical="center" wrapText="1"/>
    </xf>
    <xf numFmtId="191" fontId="0" fillId="0" borderId="17" xfId="0" applyNumberFormat="1" applyFont="1" applyFill="1" applyBorder="1" applyAlignment="1">
      <alignment horizontal="center" vertical="center" wrapText="1"/>
    </xf>
    <xf numFmtId="191" fontId="0" fillId="0" borderId="13" xfId="0" applyNumberFormat="1" applyFont="1" applyFill="1" applyBorder="1" applyAlignment="1">
      <alignment horizontal="center" vertical="center" wrapText="1"/>
    </xf>
    <xf numFmtId="191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6" xfId="40"/>
    <cellStyle name="常规_Sheet1 29" xfId="41"/>
    <cellStyle name="常规_Sheet1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zoomScalePageLayoutView="0" workbookViewId="0" topLeftCell="D1">
      <selection activeCell="A24" sqref="A24:IV46"/>
    </sheetView>
  </sheetViews>
  <sheetFormatPr defaultColWidth="9.16015625" defaultRowHeight="12.75" customHeight="1"/>
  <cols>
    <col min="1" max="1" width="35.33203125" style="1" customWidth="1"/>
    <col min="2" max="2" width="11" style="30" customWidth="1"/>
    <col min="3" max="3" width="24.66015625" style="1" customWidth="1"/>
    <col min="4" max="4" width="11.33203125" style="1" customWidth="1"/>
    <col min="5" max="5" width="9" style="1" customWidth="1"/>
    <col min="6" max="6" width="7.66015625" style="1" customWidth="1"/>
    <col min="7" max="7" width="11.33203125" style="1" customWidth="1"/>
    <col min="8" max="8" width="11.83203125" style="30" customWidth="1"/>
    <col min="9" max="9" width="11.5" style="1" customWidth="1"/>
    <col min="10" max="10" width="11.5" style="1" bestFit="1" customWidth="1"/>
    <col min="11" max="11" width="10" style="1" customWidth="1"/>
    <col min="12" max="12" width="9.66015625" style="1" customWidth="1"/>
    <col min="13" max="13" width="9.5" style="1" customWidth="1"/>
    <col min="14" max="14" width="10.16015625" style="1" customWidth="1"/>
    <col min="15" max="15" width="6.33203125" style="1" customWidth="1"/>
    <col min="16" max="16" width="6.83203125" style="1" customWidth="1"/>
    <col min="17" max="17" width="7.66015625" style="1" customWidth="1"/>
    <col min="18" max="18" width="11" style="1" customWidth="1"/>
    <col min="19" max="16384" width="9.16015625" style="1" customWidth="1"/>
  </cols>
  <sheetData>
    <row r="1" spans="1:18" ht="26.25" customHeight="1">
      <c r="A1" s="19" t="s">
        <v>0</v>
      </c>
      <c r="B1" s="20"/>
      <c r="C1" s="20"/>
      <c r="D1" s="19"/>
      <c r="E1" s="19"/>
      <c r="F1" s="19"/>
      <c r="G1" s="19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2" customHeight="1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" t="s">
        <v>1</v>
      </c>
    </row>
    <row r="3" spans="1:18" ht="16.5" customHeight="1">
      <c r="A3" s="79" t="s">
        <v>50</v>
      </c>
      <c r="B3" s="80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6.25" customHeight="1">
      <c r="A4" s="77" t="s">
        <v>3</v>
      </c>
      <c r="B4" s="77" t="s">
        <v>4</v>
      </c>
      <c r="C4" s="77" t="s">
        <v>5</v>
      </c>
      <c r="D4" s="81" t="s">
        <v>6</v>
      </c>
      <c r="E4" s="81" t="s">
        <v>7</v>
      </c>
      <c r="F4" s="77" t="s">
        <v>8</v>
      </c>
      <c r="G4" s="79" t="s">
        <v>9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0"/>
    </row>
    <row r="5" spans="1:18" ht="48" customHeight="1">
      <c r="A5" s="78"/>
      <c r="B5" s="78"/>
      <c r="C5" s="78"/>
      <c r="D5" s="82"/>
      <c r="E5" s="82"/>
      <c r="F5" s="78"/>
      <c r="G5" s="8" t="s">
        <v>10</v>
      </c>
      <c r="H5" s="9" t="s">
        <v>11</v>
      </c>
      <c r="I5" s="6" t="s">
        <v>12</v>
      </c>
      <c r="J5" s="6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6" t="s">
        <v>20</v>
      </c>
      <c r="R5" s="6" t="s">
        <v>21</v>
      </c>
    </row>
    <row r="6" spans="1:18" ht="20.25" customHeight="1">
      <c r="A6" s="10" t="s">
        <v>22</v>
      </c>
      <c r="B6" s="11">
        <f>H23</f>
        <v>475.36</v>
      </c>
      <c r="C6" s="10" t="s">
        <v>23</v>
      </c>
      <c r="D6" s="13">
        <f aca="true" t="shared" si="0" ref="D6:D22">E6+F6+G6</f>
        <v>487.36</v>
      </c>
      <c r="E6" s="23">
        <f>E7+E8+E9</f>
        <v>0</v>
      </c>
      <c r="F6" s="23">
        <f>F7+F8+F9</f>
        <v>0</v>
      </c>
      <c r="G6" s="13">
        <f aca="true" t="shared" si="1" ref="G6:G15">SUM(H6:R6)</f>
        <v>487.36</v>
      </c>
      <c r="H6" s="13">
        <f aca="true" t="shared" si="2" ref="H6:R6">H7+H8+H9</f>
        <v>475.36</v>
      </c>
      <c r="I6" s="23">
        <f t="shared" si="2"/>
        <v>12</v>
      </c>
      <c r="J6" s="23">
        <f t="shared" si="2"/>
        <v>0</v>
      </c>
      <c r="K6" s="23">
        <f t="shared" si="2"/>
        <v>0</v>
      </c>
      <c r="L6" s="23">
        <f t="shared" si="2"/>
        <v>0</v>
      </c>
      <c r="M6" s="13">
        <f t="shared" si="2"/>
        <v>0</v>
      </c>
      <c r="N6" s="23">
        <f t="shared" si="2"/>
        <v>0</v>
      </c>
      <c r="O6" s="13">
        <f t="shared" si="2"/>
        <v>0</v>
      </c>
      <c r="P6" s="13">
        <f t="shared" si="2"/>
        <v>0</v>
      </c>
      <c r="Q6" s="13">
        <f t="shared" si="2"/>
        <v>0</v>
      </c>
      <c r="R6" s="23">
        <f t="shared" si="2"/>
        <v>0</v>
      </c>
    </row>
    <row r="7" spans="1:18" ht="24" customHeight="1">
      <c r="A7" s="10" t="s">
        <v>24</v>
      </c>
      <c r="B7" s="11">
        <f>I23</f>
        <v>36</v>
      </c>
      <c r="C7" s="10" t="s">
        <v>25</v>
      </c>
      <c r="D7" s="17">
        <f t="shared" si="0"/>
        <v>433.91</v>
      </c>
      <c r="E7" s="23"/>
      <c r="F7" s="25"/>
      <c r="G7" s="26">
        <f t="shared" si="1"/>
        <v>433.91</v>
      </c>
      <c r="H7" s="17">
        <v>433.91</v>
      </c>
      <c r="I7" s="23">
        <v>0</v>
      </c>
      <c r="J7" s="27">
        <v>0</v>
      </c>
      <c r="K7" s="28"/>
      <c r="L7" s="23">
        <v>0</v>
      </c>
      <c r="M7" s="29"/>
      <c r="N7" s="23">
        <v>0</v>
      </c>
      <c r="O7" s="26"/>
      <c r="P7" s="13"/>
      <c r="Q7" s="17">
        <v>0</v>
      </c>
      <c r="R7" s="23">
        <v>0</v>
      </c>
    </row>
    <row r="8" spans="1:18" ht="20.25" customHeight="1">
      <c r="A8" s="10" t="s">
        <v>26</v>
      </c>
      <c r="B8" s="11">
        <f>J23</f>
        <v>0</v>
      </c>
      <c r="C8" s="13" t="s">
        <v>27</v>
      </c>
      <c r="D8" s="17">
        <f t="shared" si="0"/>
        <v>17.42</v>
      </c>
      <c r="E8" s="23"/>
      <c r="F8" s="25"/>
      <c r="G8" s="26">
        <f t="shared" si="1"/>
        <v>17.42</v>
      </c>
      <c r="H8" s="17">
        <v>5.42</v>
      </c>
      <c r="I8" s="23">
        <v>12</v>
      </c>
      <c r="J8" s="27">
        <v>0</v>
      </c>
      <c r="K8" s="28"/>
      <c r="L8" s="23">
        <v>0</v>
      </c>
      <c r="M8" s="29"/>
      <c r="N8" s="23">
        <v>0</v>
      </c>
      <c r="O8" s="26"/>
      <c r="P8" s="13"/>
      <c r="Q8" s="17">
        <v>0</v>
      </c>
      <c r="R8" s="23">
        <v>0</v>
      </c>
    </row>
    <row r="9" spans="1:18" ht="20.25" customHeight="1">
      <c r="A9" s="14" t="s">
        <v>28</v>
      </c>
      <c r="B9" s="15">
        <f>K23</f>
        <v>0</v>
      </c>
      <c r="C9" s="13" t="s">
        <v>29</v>
      </c>
      <c r="D9" s="17">
        <f t="shared" si="0"/>
        <v>36.03</v>
      </c>
      <c r="E9" s="13"/>
      <c r="F9" s="26"/>
      <c r="G9" s="26">
        <f t="shared" si="1"/>
        <v>36.03</v>
      </c>
      <c r="H9" s="17">
        <v>36.03</v>
      </c>
      <c r="I9" s="13">
        <v>0</v>
      </c>
      <c r="J9" s="29">
        <v>0</v>
      </c>
      <c r="K9" s="17"/>
      <c r="L9" s="13">
        <v>0</v>
      </c>
      <c r="M9" s="29"/>
      <c r="N9" s="13">
        <v>0</v>
      </c>
      <c r="O9" s="26"/>
      <c r="P9" s="13"/>
      <c r="Q9" s="17">
        <v>0</v>
      </c>
      <c r="R9" s="13">
        <v>0</v>
      </c>
    </row>
    <row r="10" spans="1:18" ht="20.25" customHeight="1">
      <c r="A10" s="10" t="s">
        <v>30</v>
      </c>
      <c r="B10" s="11">
        <f>L23</f>
        <v>0</v>
      </c>
      <c r="C10" s="13" t="s">
        <v>31</v>
      </c>
      <c r="D10" s="13">
        <f t="shared" si="0"/>
        <v>24</v>
      </c>
      <c r="E10" s="24">
        <f>E11+E12+E13+E14+E15+E16</f>
        <v>0</v>
      </c>
      <c r="F10" s="24">
        <f>F11+F12+F13+F14+F15+F16</f>
        <v>0</v>
      </c>
      <c r="G10" s="13">
        <f t="shared" si="1"/>
        <v>24</v>
      </c>
      <c r="H10" s="13">
        <f aca="true" t="shared" si="3" ref="H10:R10">H11+H12+H13+H14+H15+H16</f>
        <v>0</v>
      </c>
      <c r="I10" s="24">
        <f t="shared" si="3"/>
        <v>24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13">
        <f t="shared" si="3"/>
        <v>0</v>
      </c>
      <c r="N10" s="24">
        <f t="shared" si="3"/>
        <v>0</v>
      </c>
      <c r="O10" s="13">
        <f t="shared" si="3"/>
        <v>0</v>
      </c>
      <c r="P10" s="13">
        <f t="shared" si="3"/>
        <v>0</v>
      </c>
      <c r="Q10" s="13">
        <f t="shared" si="3"/>
        <v>0</v>
      </c>
      <c r="R10" s="24">
        <f t="shared" si="3"/>
        <v>0</v>
      </c>
    </row>
    <row r="11" spans="1:18" ht="20.25" customHeight="1">
      <c r="A11" s="10" t="s">
        <v>32</v>
      </c>
      <c r="B11" s="11">
        <f>K23</f>
        <v>0</v>
      </c>
      <c r="C11" s="10" t="s">
        <v>33</v>
      </c>
      <c r="D11" s="13">
        <f t="shared" si="0"/>
        <v>0</v>
      </c>
      <c r="E11" s="13"/>
      <c r="F11" s="13"/>
      <c r="G11" s="13">
        <f t="shared" si="1"/>
        <v>0</v>
      </c>
      <c r="H11" s="13"/>
      <c r="I11" s="13">
        <v>0</v>
      </c>
      <c r="J11" s="13"/>
      <c r="K11" s="13"/>
      <c r="L11" s="13"/>
      <c r="M11" s="13"/>
      <c r="N11" s="13"/>
      <c r="O11" s="13"/>
      <c r="P11" s="13"/>
      <c r="Q11" s="13">
        <v>0</v>
      </c>
      <c r="R11" s="13">
        <v>0</v>
      </c>
    </row>
    <row r="12" spans="1:18" ht="20.25" customHeight="1">
      <c r="A12" s="10" t="s">
        <v>34</v>
      </c>
      <c r="B12" s="11">
        <f>N23</f>
        <v>0</v>
      </c>
      <c r="C12" s="10" t="s">
        <v>35</v>
      </c>
      <c r="D12" s="13">
        <f t="shared" si="0"/>
        <v>24</v>
      </c>
      <c r="E12" s="23"/>
      <c r="F12" s="23"/>
      <c r="G12" s="13">
        <f t="shared" si="1"/>
        <v>24</v>
      </c>
      <c r="H12" s="13"/>
      <c r="I12" s="23">
        <v>24</v>
      </c>
      <c r="J12" s="23"/>
      <c r="K12" s="23"/>
      <c r="L12" s="23"/>
      <c r="M12" s="13"/>
      <c r="N12" s="23"/>
      <c r="O12" s="13"/>
      <c r="P12" s="13"/>
      <c r="Q12" s="13">
        <v>0</v>
      </c>
      <c r="R12" s="23">
        <v>0</v>
      </c>
    </row>
    <row r="13" spans="1:18" ht="20.25" customHeight="1">
      <c r="A13" s="10" t="s">
        <v>36</v>
      </c>
      <c r="B13" s="11">
        <f>O23</f>
        <v>0</v>
      </c>
      <c r="C13" s="10" t="s">
        <v>37</v>
      </c>
      <c r="D13" s="17">
        <f t="shared" si="0"/>
        <v>0</v>
      </c>
      <c r="E13" s="13"/>
      <c r="F13" s="26"/>
      <c r="G13" s="13">
        <f t="shared" si="1"/>
        <v>0</v>
      </c>
      <c r="H13" s="17"/>
      <c r="I13" s="13">
        <v>0</v>
      </c>
      <c r="J13" s="29">
        <v>0</v>
      </c>
      <c r="K13" s="17"/>
      <c r="L13" s="13">
        <v>0</v>
      </c>
      <c r="M13" s="29"/>
      <c r="N13" s="13">
        <v>0</v>
      </c>
      <c r="O13" s="26"/>
      <c r="P13" s="13"/>
      <c r="Q13" s="17">
        <v>0</v>
      </c>
      <c r="R13" s="13">
        <v>0</v>
      </c>
    </row>
    <row r="14" spans="1:18" ht="20.25" customHeight="1">
      <c r="A14" s="14" t="s">
        <v>38</v>
      </c>
      <c r="B14" s="11">
        <f>R23</f>
        <v>0</v>
      </c>
      <c r="C14" s="10" t="s">
        <v>39</v>
      </c>
      <c r="D14" s="13">
        <f t="shared" si="0"/>
        <v>0</v>
      </c>
      <c r="E14" s="24"/>
      <c r="F14" s="24"/>
      <c r="G14" s="13">
        <f t="shared" si="1"/>
        <v>0</v>
      </c>
      <c r="H14" s="13"/>
      <c r="I14" s="24">
        <v>0</v>
      </c>
      <c r="J14" s="24"/>
      <c r="K14" s="24"/>
      <c r="L14" s="24"/>
      <c r="M14" s="13"/>
      <c r="N14" s="24"/>
      <c r="O14" s="13"/>
      <c r="P14" s="13"/>
      <c r="Q14" s="13">
        <v>0</v>
      </c>
      <c r="R14" s="24">
        <v>0</v>
      </c>
    </row>
    <row r="15" spans="1:18" ht="20.25" customHeight="1">
      <c r="A15" s="14" t="s">
        <v>40</v>
      </c>
      <c r="B15" s="11"/>
      <c r="C15" s="10" t="s">
        <v>41</v>
      </c>
      <c r="D15" s="13">
        <f t="shared" si="0"/>
        <v>0</v>
      </c>
      <c r="E15" s="13"/>
      <c r="F15" s="13"/>
      <c r="G15" s="13">
        <f t="shared" si="1"/>
        <v>0</v>
      </c>
      <c r="H15" s="13"/>
      <c r="I15" s="13">
        <v>0</v>
      </c>
      <c r="J15" s="13"/>
      <c r="K15" s="13"/>
      <c r="L15" s="13"/>
      <c r="M15" s="13"/>
      <c r="N15" s="13"/>
      <c r="O15" s="13"/>
      <c r="P15" s="13"/>
      <c r="Q15" s="13">
        <v>0</v>
      </c>
      <c r="R15" s="13">
        <v>0</v>
      </c>
    </row>
    <row r="16" spans="1:18" ht="20.25" customHeight="1">
      <c r="A16" s="10" t="s">
        <v>42</v>
      </c>
      <c r="B16" s="11"/>
      <c r="C16" s="10" t="s">
        <v>43</v>
      </c>
      <c r="D16" s="13">
        <f t="shared" si="0"/>
        <v>0</v>
      </c>
      <c r="E16" s="13"/>
      <c r="F16" s="13"/>
      <c r="G16" s="13"/>
      <c r="H16" s="13"/>
      <c r="I16" s="13">
        <v>0</v>
      </c>
      <c r="J16" s="13"/>
      <c r="K16" s="13"/>
      <c r="L16" s="13"/>
      <c r="M16" s="13"/>
      <c r="N16" s="13"/>
      <c r="O16" s="13"/>
      <c r="P16" s="13"/>
      <c r="Q16" s="13">
        <v>0</v>
      </c>
      <c r="R16" s="13">
        <v>0</v>
      </c>
    </row>
    <row r="17" spans="1:18" ht="20.25" customHeight="1">
      <c r="A17" s="13" t="s">
        <v>44</v>
      </c>
      <c r="B17" s="11"/>
      <c r="C17" s="10"/>
      <c r="D17" s="13">
        <f t="shared" si="0"/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0.25" customHeight="1">
      <c r="A18" s="13"/>
      <c r="B18" s="11"/>
      <c r="C18" s="10"/>
      <c r="D18" s="13">
        <f t="shared" si="0"/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0.25" customHeight="1">
      <c r="A19" s="13" t="s">
        <v>45</v>
      </c>
      <c r="B19" s="12">
        <f>SUM(B6:B16)</f>
        <v>511.36</v>
      </c>
      <c r="C19" s="10" t="s">
        <v>9</v>
      </c>
      <c r="D19" s="13">
        <f t="shared" si="0"/>
        <v>511.36</v>
      </c>
      <c r="E19" s="13">
        <f>E6+E10</f>
        <v>0</v>
      </c>
      <c r="F19" s="13">
        <f>F6+F10</f>
        <v>0</v>
      </c>
      <c r="G19" s="13">
        <f>SUM(H19:R19)</f>
        <v>511.36</v>
      </c>
      <c r="H19" s="13">
        <f aca="true" t="shared" si="4" ref="H19:R19">H6+H10</f>
        <v>475.36</v>
      </c>
      <c r="I19" s="13">
        <f t="shared" si="4"/>
        <v>36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3">
        <f t="shared" si="4"/>
        <v>0</v>
      </c>
      <c r="P19" s="13">
        <f t="shared" si="4"/>
        <v>0</v>
      </c>
      <c r="Q19" s="13">
        <f t="shared" si="4"/>
        <v>0</v>
      </c>
      <c r="R19" s="13">
        <f t="shared" si="4"/>
        <v>0</v>
      </c>
    </row>
    <row r="20" spans="1:18" ht="20.25" customHeight="1">
      <c r="A20" s="17" t="s">
        <v>46</v>
      </c>
      <c r="B20" s="12">
        <f>F23</f>
        <v>0</v>
      </c>
      <c r="C20" s="18"/>
      <c r="D20" s="13">
        <f t="shared" si="0"/>
        <v>0</v>
      </c>
      <c r="E20" s="13"/>
      <c r="F20" s="13"/>
      <c r="G20" s="13"/>
      <c r="H20" s="13"/>
      <c r="I20" s="13"/>
      <c r="J20" s="13"/>
      <c r="K20" s="22"/>
      <c r="L20" s="22"/>
      <c r="M20" s="22"/>
      <c r="N20" s="22"/>
      <c r="O20" s="22"/>
      <c r="P20" s="22"/>
      <c r="Q20" s="13"/>
      <c r="R20" s="13"/>
    </row>
    <row r="21" spans="1:18" ht="20.25" customHeight="1">
      <c r="A21" s="17" t="s">
        <v>47</v>
      </c>
      <c r="B21" s="11">
        <f>E23</f>
        <v>0</v>
      </c>
      <c r="C21" s="18"/>
      <c r="D21" s="13">
        <f t="shared" si="0"/>
        <v>0</v>
      </c>
      <c r="E21" s="13"/>
      <c r="F21" s="13"/>
      <c r="G21" s="13"/>
      <c r="H21" s="13"/>
      <c r="I21" s="13"/>
      <c r="J21" s="13"/>
      <c r="K21" s="22"/>
      <c r="L21" s="22"/>
      <c r="M21" s="22"/>
      <c r="N21" s="22"/>
      <c r="O21" s="22"/>
      <c r="P21" s="22"/>
      <c r="Q21" s="13"/>
      <c r="R21" s="13"/>
    </row>
    <row r="22" spans="1:18" ht="20.25" customHeight="1">
      <c r="A22" s="13"/>
      <c r="B22" s="16"/>
      <c r="C22" s="10"/>
      <c r="D22" s="13">
        <f t="shared" si="0"/>
        <v>0</v>
      </c>
      <c r="E22" s="13"/>
      <c r="F22" s="13"/>
      <c r="G22" s="13"/>
      <c r="H22" s="13"/>
      <c r="I22" s="13"/>
      <c r="J22" s="13"/>
      <c r="K22" s="22"/>
      <c r="L22" s="22"/>
      <c r="M22" s="22"/>
      <c r="N22" s="22"/>
      <c r="O22" s="22"/>
      <c r="P22" s="22"/>
      <c r="Q22" s="13"/>
      <c r="R22" s="13"/>
    </row>
    <row r="23" spans="1:18" ht="20.25" customHeight="1">
      <c r="A23" s="10" t="s">
        <v>48</v>
      </c>
      <c r="B23" s="13">
        <f>D23</f>
        <v>511.36</v>
      </c>
      <c r="C23" s="10" t="s">
        <v>49</v>
      </c>
      <c r="D23" s="13">
        <f aca="true" t="shared" si="5" ref="D23:R23">D19</f>
        <v>511.36</v>
      </c>
      <c r="E23" s="13">
        <f t="shared" si="5"/>
        <v>0</v>
      </c>
      <c r="F23" s="13">
        <f t="shared" si="5"/>
        <v>0</v>
      </c>
      <c r="G23" s="13">
        <f t="shared" si="5"/>
        <v>511.36</v>
      </c>
      <c r="H23" s="13">
        <f t="shared" si="5"/>
        <v>475.36</v>
      </c>
      <c r="I23" s="13">
        <f t="shared" si="5"/>
        <v>36</v>
      </c>
      <c r="J23" s="13">
        <f t="shared" si="5"/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13">
        <f t="shared" si="5"/>
        <v>0</v>
      </c>
      <c r="O23" s="13">
        <f t="shared" si="5"/>
        <v>0</v>
      </c>
      <c r="P23" s="13">
        <f t="shared" si="5"/>
        <v>0</v>
      </c>
      <c r="Q23" s="13">
        <f t="shared" si="5"/>
        <v>0</v>
      </c>
      <c r="R23" s="13">
        <f t="shared" si="5"/>
        <v>0</v>
      </c>
    </row>
  </sheetData>
  <sheetProtection/>
  <mergeCells count="8">
    <mergeCell ref="G4:R4"/>
    <mergeCell ref="F4:F5"/>
    <mergeCell ref="A4:A5"/>
    <mergeCell ref="B4:B5"/>
    <mergeCell ref="A3:B3"/>
    <mergeCell ref="E4:E5"/>
    <mergeCell ref="D4:D5"/>
    <mergeCell ref="C4:C5"/>
  </mergeCells>
  <printOptions horizontalCentered="1"/>
  <pageMargins left="0.75" right="0.75" top="0.98" bottom="0.98" header="0.51" footer="0.51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7" sqref="K7"/>
    </sheetView>
  </sheetViews>
  <sheetFormatPr defaultColWidth="12" defaultRowHeight="19.5" customHeight="1"/>
  <cols>
    <col min="1" max="1" width="5.83203125" style="31" customWidth="1"/>
    <col min="2" max="2" width="5.16015625" style="31" customWidth="1"/>
    <col min="3" max="3" width="4.33203125" style="31" customWidth="1"/>
    <col min="4" max="4" width="10.66015625" style="31" customWidth="1"/>
    <col min="5" max="5" width="29.83203125" style="31" customWidth="1"/>
    <col min="6" max="6" width="18.83203125" style="31" customWidth="1"/>
    <col min="7" max="7" width="17.66015625" style="31" customWidth="1"/>
    <col min="8" max="8" width="16.33203125" style="31" customWidth="1"/>
    <col min="9" max="9" width="16.83203125" style="33" customWidth="1"/>
    <col min="10" max="16384" width="12" style="31" customWidth="1"/>
  </cols>
  <sheetData>
    <row r="1" spans="4:9" ht="19.5" customHeight="1">
      <c r="D1" s="85" t="s">
        <v>52</v>
      </c>
      <c r="E1" s="85"/>
      <c r="F1" s="85"/>
      <c r="G1" s="85"/>
      <c r="H1" s="85"/>
      <c r="I1" s="85"/>
    </row>
    <row r="2" spans="1:9" ht="19.5" customHeight="1">
      <c r="A2" s="86" t="s">
        <v>51</v>
      </c>
      <c r="B2" s="86"/>
      <c r="C2" s="86"/>
      <c r="D2" s="86"/>
      <c r="E2" s="86"/>
      <c r="F2" s="33"/>
      <c r="G2" s="33"/>
      <c r="H2" s="32"/>
      <c r="I2" s="33" t="s">
        <v>1</v>
      </c>
    </row>
    <row r="3" spans="1:9" ht="19.5" customHeight="1">
      <c r="A3" s="87" t="s">
        <v>53</v>
      </c>
      <c r="B3" s="87"/>
      <c r="C3" s="87"/>
      <c r="D3" s="87" t="s">
        <v>54</v>
      </c>
      <c r="E3" s="87" t="s">
        <v>55</v>
      </c>
      <c r="F3" s="87" t="s">
        <v>56</v>
      </c>
      <c r="G3" s="87"/>
      <c r="H3" s="87" t="s">
        <v>57</v>
      </c>
      <c r="I3" s="84" t="s">
        <v>6</v>
      </c>
    </row>
    <row r="4" spans="1:9" ht="19.5" customHeight="1">
      <c r="A4" s="36" t="s">
        <v>58</v>
      </c>
      <c r="B4" s="36" t="s">
        <v>59</v>
      </c>
      <c r="C4" s="36" t="s">
        <v>60</v>
      </c>
      <c r="D4" s="87"/>
      <c r="E4" s="87"/>
      <c r="F4" s="37" t="s">
        <v>61</v>
      </c>
      <c r="G4" s="37" t="s">
        <v>62</v>
      </c>
      <c r="H4" s="87"/>
      <c r="I4" s="84"/>
    </row>
    <row r="5" spans="1:9" ht="19.5" customHeight="1">
      <c r="A5" s="36" t="s">
        <v>63</v>
      </c>
      <c r="B5" s="36" t="s">
        <v>63</v>
      </c>
      <c r="C5" s="36" t="s">
        <v>63</v>
      </c>
      <c r="D5" s="34" t="s">
        <v>63</v>
      </c>
      <c r="E5" s="34" t="s">
        <v>63</v>
      </c>
      <c r="F5" s="37">
        <v>1</v>
      </c>
      <c r="G5" s="37">
        <v>3</v>
      </c>
      <c r="H5" s="34">
        <v>4</v>
      </c>
      <c r="I5" s="35">
        <v>5</v>
      </c>
    </row>
    <row r="6" spans="1:9" ht="19.5" customHeight="1">
      <c r="A6" s="36"/>
      <c r="B6" s="36"/>
      <c r="C6" s="36"/>
      <c r="D6" s="34">
        <v>408001</v>
      </c>
      <c r="E6" s="36" t="s">
        <v>85</v>
      </c>
      <c r="F6" s="36">
        <f>F7+F13+F16+F20</f>
        <v>469.93999999999994</v>
      </c>
      <c r="G6" s="36">
        <f>G7+G13+G16+G20</f>
        <v>5.42</v>
      </c>
      <c r="H6" s="36">
        <f>H7+H13+H16+H20</f>
        <v>0</v>
      </c>
      <c r="I6" s="36">
        <f>F6+G6+H6</f>
        <v>475.35999999999996</v>
      </c>
    </row>
    <row r="7" spans="1:9" ht="19.5" customHeight="1">
      <c r="A7" s="36">
        <v>208</v>
      </c>
      <c r="B7" s="39"/>
      <c r="C7" s="39"/>
      <c r="D7" s="42"/>
      <c r="E7" s="43" t="s">
        <v>67</v>
      </c>
      <c r="F7" s="36">
        <f>F8+F11</f>
        <v>7</v>
      </c>
      <c r="G7" s="36">
        <f>G8+G11</f>
        <v>0</v>
      </c>
      <c r="H7" s="36">
        <f>H8+H11</f>
        <v>0</v>
      </c>
      <c r="I7" s="36">
        <f aca="true" t="shared" si="0" ref="I7:I22">F7+G7+H7</f>
        <v>7</v>
      </c>
    </row>
    <row r="8" spans="1:9" ht="19.5" customHeight="1">
      <c r="A8" s="36"/>
      <c r="B8" s="39" t="s">
        <v>68</v>
      </c>
      <c r="C8" s="39"/>
      <c r="D8" s="42"/>
      <c r="E8" s="43" t="s">
        <v>69</v>
      </c>
      <c r="F8" s="36">
        <f>F9+F10</f>
        <v>1.35</v>
      </c>
      <c r="G8" s="36">
        <f>G9+G10</f>
        <v>0</v>
      </c>
      <c r="H8" s="36">
        <f>H9+H10</f>
        <v>0</v>
      </c>
      <c r="I8" s="36">
        <f t="shared" si="0"/>
        <v>1.35</v>
      </c>
    </row>
    <row r="9" spans="1:9" ht="19.5" customHeight="1">
      <c r="A9" s="36">
        <v>208</v>
      </c>
      <c r="B9" s="39" t="s">
        <v>68</v>
      </c>
      <c r="C9" s="39" t="s">
        <v>66</v>
      </c>
      <c r="D9" s="42"/>
      <c r="E9" s="41" t="s">
        <v>70</v>
      </c>
      <c r="F9" s="36">
        <v>0.45</v>
      </c>
      <c r="G9" s="36"/>
      <c r="H9" s="36"/>
      <c r="I9" s="36">
        <f t="shared" si="0"/>
        <v>0.45</v>
      </c>
    </row>
    <row r="10" spans="1:9" ht="19.5" customHeight="1">
      <c r="A10" s="36">
        <v>208</v>
      </c>
      <c r="B10" s="39" t="s">
        <v>68</v>
      </c>
      <c r="C10" s="39" t="s">
        <v>71</v>
      </c>
      <c r="D10" s="40"/>
      <c r="E10" s="41" t="s">
        <v>72</v>
      </c>
      <c r="F10" s="36">
        <v>0.9</v>
      </c>
      <c r="G10" s="36"/>
      <c r="H10" s="36"/>
      <c r="I10" s="36">
        <f t="shared" si="0"/>
        <v>0.9</v>
      </c>
    </row>
    <row r="11" spans="1:9" ht="19.5" customHeight="1">
      <c r="A11" s="36"/>
      <c r="B11" s="39" t="s">
        <v>71</v>
      </c>
      <c r="C11" s="39"/>
      <c r="D11" s="40"/>
      <c r="E11" s="41" t="s">
        <v>73</v>
      </c>
      <c r="F11" s="36">
        <f>F12</f>
        <v>5.65</v>
      </c>
      <c r="G11" s="36">
        <f>G12</f>
        <v>0</v>
      </c>
      <c r="H11" s="36">
        <f>H12</f>
        <v>0</v>
      </c>
      <c r="I11" s="36">
        <f t="shared" si="0"/>
        <v>5.65</v>
      </c>
    </row>
    <row r="12" spans="1:9" ht="19.5" customHeight="1">
      <c r="A12" s="36">
        <v>208</v>
      </c>
      <c r="B12" s="39" t="s">
        <v>71</v>
      </c>
      <c r="C12" s="39" t="s">
        <v>77</v>
      </c>
      <c r="D12" s="44"/>
      <c r="E12" s="41" t="s">
        <v>82</v>
      </c>
      <c r="F12" s="36">
        <v>5.65</v>
      </c>
      <c r="G12" s="36"/>
      <c r="H12" s="36"/>
      <c r="I12" s="36">
        <f t="shared" si="0"/>
        <v>5.65</v>
      </c>
    </row>
    <row r="13" spans="1:9" ht="19.5" customHeight="1">
      <c r="A13" s="36">
        <v>210</v>
      </c>
      <c r="B13" s="39"/>
      <c r="C13" s="39"/>
      <c r="D13" s="44"/>
      <c r="E13" s="41" t="s">
        <v>74</v>
      </c>
      <c r="F13" s="36">
        <f aca="true" t="shared" si="1" ref="F13:H14">F14</f>
        <v>13.97</v>
      </c>
      <c r="G13" s="36">
        <f t="shared" si="1"/>
        <v>0</v>
      </c>
      <c r="H13" s="36">
        <f t="shared" si="1"/>
        <v>0</v>
      </c>
      <c r="I13" s="36">
        <f t="shared" si="0"/>
        <v>13.97</v>
      </c>
    </row>
    <row r="14" spans="1:9" ht="19.5" customHeight="1">
      <c r="A14" s="36"/>
      <c r="B14" s="39" t="s">
        <v>71</v>
      </c>
      <c r="C14" s="39"/>
      <c r="D14" s="44"/>
      <c r="E14" s="41" t="s">
        <v>75</v>
      </c>
      <c r="F14" s="36">
        <f t="shared" si="1"/>
        <v>13.97</v>
      </c>
      <c r="G14" s="36">
        <f t="shared" si="1"/>
        <v>0</v>
      </c>
      <c r="H14" s="36">
        <f t="shared" si="1"/>
        <v>0</v>
      </c>
      <c r="I14" s="36">
        <f t="shared" si="0"/>
        <v>13.97</v>
      </c>
    </row>
    <row r="15" spans="1:9" ht="19.5" customHeight="1">
      <c r="A15" s="36">
        <v>210</v>
      </c>
      <c r="B15" s="39" t="s">
        <v>71</v>
      </c>
      <c r="C15" s="39" t="s">
        <v>77</v>
      </c>
      <c r="D15" s="40"/>
      <c r="E15" s="41" t="s">
        <v>81</v>
      </c>
      <c r="F15" s="36">
        <v>13.97</v>
      </c>
      <c r="G15" s="36"/>
      <c r="H15" s="36"/>
      <c r="I15" s="36">
        <f t="shared" si="0"/>
        <v>13.97</v>
      </c>
    </row>
    <row r="16" spans="1:9" ht="19.5" customHeight="1">
      <c r="A16" s="36">
        <v>212</v>
      </c>
      <c r="B16" s="36"/>
      <c r="C16" s="36"/>
      <c r="D16" s="38"/>
      <c r="E16" s="36" t="s">
        <v>83</v>
      </c>
      <c r="F16" s="36">
        <f>F17</f>
        <v>418.59</v>
      </c>
      <c r="G16" s="36">
        <f>G17</f>
        <v>5.42</v>
      </c>
      <c r="H16" s="36">
        <f>H17</f>
        <v>0</v>
      </c>
      <c r="I16" s="36">
        <f t="shared" si="0"/>
        <v>424.01</v>
      </c>
    </row>
    <row r="17" spans="1:9" ht="19.5" customHeight="1">
      <c r="A17" s="36"/>
      <c r="B17" s="39" t="s">
        <v>64</v>
      </c>
      <c r="C17" s="39"/>
      <c r="D17" s="38"/>
      <c r="E17" s="36" t="s">
        <v>84</v>
      </c>
      <c r="F17" s="36">
        <f>F18+F19</f>
        <v>418.59</v>
      </c>
      <c r="G17" s="36">
        <f>G18+G19</f>
        <v>5.42</v>
      </c>
      <c r="H17" s="36">
        <f>H18+H19</f>
        <v>0</v>
      </c>
      <c r="I17" s="36">
        <f t="shared" si="0"/>
        <v>424.01</v>
      </c>
    </row>
    <row r="18" spans="1:9" ht="19.5" customHeight="1">
      <c r="A18" s="36">
        <v>212</v>
      </c>
      <c r="B18" s="39" t="s">
        <v>64</v>
      </c>
      <c r="C18" s="39" t="s">
        <v>64</v>
      </c>
      <c r="D18" s="40"/>
      <c r="E18" s="36" t="s">
        <v>65</v>
      </c>
      <c r="F18" s="36">
        <v>418.59</v>
      </c>
      <c r="G18" s="36">
        <v>5.42</v>
      </c>
      <c r="H18" s="36"/>
      <c r="I18" s="36">
        <f t="shared" si="0"/>
        <v>424.01</v>
      </c>
    </row>
    <row r="19" spans="1:9" ht="19.5" customHeight="1">
      <c r="A19" s="36">
        <v>212</v>
      </c>
      <c r="B19" s="39" t="s">
        <v>64</v>
      </c>
      <c r="C19" s="39" t="s">
        <v>77</v>
      </c>
      <c r="D19" s="40"/>
      <c r="E19" s="36" t="s">
        <v>80</v>
      </c>
      <c r="F19" s="36"/>
      <c r="G19" s="36"/>
      <c r="H19" s="36"/>
      <c r="I19" s="36">
        <f t="shared" si="0"/>
        <v>0</v>
      </c>
    </row>
    <row r="20" spans="1:9" ht="19.5" customHeight="1">
      <c r="A20" s="36">
        <v>221</v>
      </c>
      <c r="B20" s="39"/>
      <c r="C20" s="39"/>
      <c r="D20" s="40"/>
      <c r="E20" s="41" t="s">
        <v>76</v>
      </c>
      <c r="F20" s="36">
        <f aca="true" t="shared" si="2" ref="F20:H21">F21</f>
        <v>30.38</v>
      </c>
      <c r="G20" s="36">
        <f t="shared" si="2"/>
        <v>0</v>
      </c>
      <c r="H20" s="36">
        <f t="shared" si="2"/>
        <v>0</v>
      </c>
      <c r="I20" s="36">
        <f t="shared" si="0"/>
        <v>30.38</v>
      </c>
    </row>
    <row r="21" spans="1:9" ht="19.5" customHeight="1">
      <c r="A21" s="36"/>
      <c r="B21" s="39" t="s">
        <v>77</v>
      </c>
      <c r="C21" s="39"/>
      <c r="D21" s="40"/>
      <c r="E21" s="41" t="s">
        <v>78</v>
      </c>
      <c r="F21" s="36">
        <f t="shared" si="2"/>
        <v>30.38</v>
      </c>
      <c r="G21" s="36">
        <f t="shared" si="2"/>
        <v>0</v>
      </c>
      <c r="H21" s="36">
        <f t="shared" si="2"/>
        <v>0</v>
      </c>
      <c r="I21" s="36">
        <f t="shared" si="0"/>
        <v>30.38</v>
      </c>
    </row>
    <row r="22" spans="1:9" ht="19.5" customHeight="1">
      <c r="A22" s="36">
        <v>221</v>
      </c>
      <c r="B22" s="39" t="s">
        <v>77</v>
      </c>
      <c r="C22" s="39" t="s">
        <v>64</v>
      </c>
      <c r="D22" s="45"/>
      <c r="E22" s="41" t="s">
        <v>79</v>
      </c>
      <c r="F22" s="36">
        <v>30.38</v>
      </c>
      <c r="G22" s="36"/>
      <c r="H22" s="36"/>
      <c r="I22" s="36">
        <f t="shared" si="0"/>
        <v>30.38</v>
      </c>
    </row>
    <row r="23" spans="6:8" ht="19.5" customHeight="1">
      <c r="F23" s="33"/>
      <c r="G23" s="33"/>
      <c r="H23" s="33"/>
    </row>
  </sheetData>
  <sheetProtection/>
  <mergeCells count="8">
    <mergeCell ref="I3:I4"/>
    <mergeCell ref="D1:I1"/>
    <mergeCell ref="A2:E2"/>
    <mergeCell ref="A3:C3"/>
    <mergeCell ref="F3:G3"/>
    <mergeCell ref="D3:D4"/>
    <mergeCell ref="H3:H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3">
      <selection activeCell="D32" sqref="D32"/>
    </sheetView>
  </sheetViews>
  <sheetFormatPr defaultColWidth="9.33203125" defaultRowHeight="11.25"/>
  <cols>
    <col min="1" max="1" width="7" style="61" customWidth="1"/>
    <col min="2" max="2" width="6.16015625" style="61" customWidth="1"/>
    <col min="3" max="3" width="21.5" style="61" customWidth="1"/>
    <col min="4" max="4" width="11.16015625" style="62" customWidth="1"/>
    <col min="5" max="5" width="11.5" style="62" customWidth="1"/>
    <col min="6" max="6" width="10.5" style="62" customWidth="1"/>
    <col min="7" max="7" width="7.33203125" style="62" customWidth="1"/>
    <col min="8" max="8" width="9.33203125" style="62" customWidth="1"/>
    <col min="9" max="9" width="8.5" style="62" customWidth="1"/>
    <col min="10" max="10" width="10.16015625" style="62" customWidth="1"/>
    <col min="11" max="11" width="8.16015625" style="62" customWidth="1"/>
    <col min="12" max="12" width="7.33203125" style="62" customWidth="1"/>
    <col min="13" max="13" width="7.16015625" style="62" customWidth="1"/>
    <col min="14" max="14" width="8.83203125" style="62" customWidth="1"/>
    <col min="15" max="15" width="10.83203125" style="62" customWidth="1"/>
    <col min="16" max="16" width="8.33203125" style="62" customWidth="1"/>
    <col min="17" max="17" width="7.66015625" style="62" customWidth="1"/>
    <col min="18" max="16384" width="9.33203125" style="31" customWidth="1"/>
  </cols>
  <sheetData>
    <row r="1" spans="1:17" ht="27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21.75" customHeight="1">
      <c r="A2" s="89" t="s">
        <v>51</v>
      </c>
      <c r="B2" s="89"/>
      <c r="C2" s="8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90" t="s">
        <v>1</v>
      </c>
      <c r="Q2" s="90"/>
    </row>
    <row r="3" spans="1:17" ht="21.75" customHeight="1">
      <c r="A3" s="93" t="s">
        <v>53</v>
      </c>
      <c r="B3" s="94"/>
      <c r="C3" s="91" t="s">
        <v>87</v>
      </c>
      <c r="D3" s="91" t="s">
        <v>88</v>
      </c>
      <c r="E3" s="91" t="s">
        <v>11</v>
      </c>
      <c r="F3" s="91" t="s">
        <v>12</v>
      </c>
      <c r="G3" s="91" t="s">
        <v>13</v>
      </c>
      <c r="H3" s="91" t="s">
        <v>14</v>
      </c>
      <c r="I3" s="91" t="s">
        <v>15</v>
      </c>
      <c r="J3" s="91" t="s">
        <v>89</v>
      </c>
      <c r="K3" s="91" t="s">
        <v>17</v>
      </c>
      <c r="L3" s="91" t="s">
        <v>18</v>
      </c>
      <c r="M3" s="91" t="s">
        <v>19</v>
      </c>
      <c r="N3" s="91" t="s">
        <v>20</v>
      </c>
      <c r="O3" s="91" t="s">
        <v>7</v>
      </c>
      <c r="P3" s="91" t="s">
        <v>90</v>
      </c>
      <c r="Q3" s="91" t="s">
        <v>21</v>
      </c>
    </row>
    <row r="4" spans="1:17" ht="21.75" customHeight="1">
      <c r="A4" s="47" t="s">
        <v>58</v>
      </c>
      <c r="B4" s="47" t="s">
        <v>59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21.75" customHeight="1">
      <c r="A5" s="47" t="s">
        <v>63</v>
      </c>
      <c r="B5" s="47" t="s">
        <v>63</v>
      </c>
      <c r="C5" s="47" t="s">
        <v>63</v>
      </c>
      <c r="D5" s="47">
        <v>1</v>
      </c>
      <c r="E5" s="48">
        <v>2</v>
      </c>
      <c r="F5" s="47">
        <v>3</v>
      </c>
      <c r="G5" s="47">
        <v>4</v>
      </c>
      <c r="H5" s="47">
        <v>5</v>
      </c>
      <c r="I5" s="47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7">
        <v>12</v>
      </c>
      <c r="P5" s="47">
        <v>13</v>
      </c>
      <c r="Q5" s="47">
        <v>14</v>
      </c>
    </row>
    <row r="6" spans="1:17" ht="21.75" customHeight="1">
      <c r="A6" s="47"/>
      <c r="B6" s="47"/>
      <c r="C6" s="49" t="s">
        <v>6</v>
      </c>
      <c r="D6" s="50">
        <f>E6+F6+G6+H6+I6+J6+K6+L6+M6+N6+O6+P6+Q6</f>
        <v>487.36</v>
      </c>
      <c r="E6" s="50">
        <f>E7+E14+E17</f>
        <v>475.36</v>
      </c>
      <c r="F6" s="50">
        <f aca="true" t="shared" si="0" ref="F6:Q6">F7+F14+F17</f>
        <v>12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</row>
    <row r="7" spans="1:17" ht="21.75" customHeight="1">
      <c r="A7" s="47">
        <v>301</v>
      </c>
      <c r="B7" s="47"/>
      <c r="C7" s="49" t="s">
        <v>91</v>
      </c>
      <c r="D7" s="50">
        <f aca="true" t="shared" si="1" ref="D7:D21">E7+F7+G7+H7+I7+J7+K7+L7+M7+N7+O7+P7+Q7</f>
        <v>433.90999999999997</v>
      </c>
      <c r="E7" s="51">
        <f>E8+E9+E10+E11+E12+E13</f>
        <v>433.90999999999997</v>
      </c>
      <c r="F7" s="51">
        <f aca="true" t="shared" si="2" ref="F7:Q7">F8+F9+F10+F11+F12+F13</f>
        <v>0</v>
      </c>
      <c r="G7" s="51">
        <f t="shared" si="2"/>
        <v>0</v>
      </c>
      <c r="H7" s="51">
        <f t="shared" si="2"/>
        <v>0</v>
      </c>
      <c r="I7" s="51">
        <f t="shared" si="2"/>
        <v>0</v>
      </c>
      <c r="J7" s="51">
        <f t="shared" si="2"/>
        <v>0</v>
      </c>
      <c r="K7" s="51">
        <f t="shared" si="2"/>
        <v>0</v>
      </c>
      <c r="L7" s="51">
        <f t="shared" si="2"/>
        <v>0</v>
      </c>
      <c r="M7" s="51">
        <f t="shared" si="2"/>
        <v>0</v>
      </c>
      <c r="N7" s="51">
        <f t="shared" si="2"/>
        <v>0</v>
      </c>
      <c r="O7" s="51">
        <f t="shared" si="2"/>
        <v>0</v>
      </c>
      <c r="P7" s="51">
        <f t="shared" si="2"/>
        <v>0</v>
      </c>
      <c r="Q7" s="51">
        <f t="shared" si="2"/>
        <v>0</v>
      </c>
    </row>
    <row r="8" spans="1:17" ht="21.75" customHeight="1">
      <c r="A8" s="47">
        <v>301</v>
      </c>
      <c r="B8" s="47" t="s">
        <v>64</v>
      </c>
      <c r="C8" s="49" t="s">
        <v>92</v>
      </c>
      <c r="D8" s="50">
        <f t="shared" si="1"/>
        <v>226.48</v>
      </c>
      <c r="E8" s="50">
        <v>226.48</v>
      </c>
      <c r="F8" s="52"/>
      <c r="G8" s="52"/>
      <c r="H8" s="52"/>
      <c r="I8" s="50"/>
      <c r="J8" s="50"/>
      <c r="K8" s="50"/>
      <c r="L8" s="50"/>
      <c r="M8" s="50"/>
      <c r="N8" s="50"/>
      <c r="O8" s="50"/>
      <c r="P8" s="50"/>
      <c r="Q8" s="50"/>
    </row>
    <row r="9" spans="1:17" ht="21.75" customHeight="1">
      <c r="A9" s="47">
        <v>301</v>
      </c>
      <c r="B9" s="53">
        <v>2</v>
      </c>
      <c r="C9" s="49" t="s">
        <v>93</v>
      </c>
      <c r="D9" s="50">
        <f t="shared" si="1"/>
        <v>173.06</v>
      </c>
      <c r="E9" s="54">
        <v>173.06</v>
      </c>
      <c r="F9" s="52"/>
      <c r="G9" s="52"/>
      <c r="H9" s="52"/>
      <c r="I9" s="50"/>
      <c r="J9" s="50"/>
      <c r="K9" s="50"/>
      <c r="L9" s="50"/>
      <c r="M9" s="50"/>
      <c r="N9" s="50"/>
      <c r="O9" s="50"/>
      <c r="P9" s="50"/>
      <c r="Q9" s="50"/>
    </row>
    <row r="10" spans="1:17" ht="21.75" customHeight="1">
      <c r="A10" s="47">
        <v>301</v>
      </c>
      <c r="B10" s="53">
        <v>3</v>
      </c>
      <c r="C10" s="49" t="s">
        <v>94</v>
      </c>
      <c r="D10" s="50">
        <f t="shared" si="1"/>
        <v>19.05</v>
      </c>
      <c r="E10" s="51">
        <v>19.05</v>
      </c>
      <c r="F10" s="52"/>
      <c r="G10" s="52"/>
      <c r="H10" s="52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21.75" customHeight="1">
      <c r="A11" s="47">
        <v>301</v>
      </c>
      <c r="B11" s="53">
        <v>4</v>
      </c>
      <c r="C11" s="49" t="s">
        <v>95</v>
      </c>
      <c r="D11" s="50">
        <f t="shared" si="1"/>
        <v>15.32</v>
      </c>
      <c r="E11" s="51">
        <v>15.32</v>
      </c>
      <c r="F11" s="52"/>
      <c r="G11" s="52"/>
      <c r="H11" s="52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21.75" customHeight="1">
      <c r="A12" s="47">
        <v>301</v>
      </c>
      <c r="B12" s="53">
        <v>5</v>
      </c>
      <c r="C12" s="49" t="s">
        <v>96</v>
      </c>
      <c r="D12" s="50">
        <f t="shared" si="1"/>
        <v>0</v>
      </c>
      <c r="E12" s="51"/>
      <c r="F12" s="55"/>
      <c r="G12" s="55"/>
      <c r="H12" s="52"/>
      <c r="I12" s="51"/>
      <c r="J12" s="50"/>
      <c r="K12" s="51"/>
      <c r="L12" s="50"/>
      <c r="M12" s="50"/>
      <c r="N12" s="50"/>
      <c r="O12" s="50"/>
      <c r="P12" s="50"/>
      <c r="Q12" s="51"/>
    </row>
    <row r="13" spans="1:17" ht="21.75" customHeight="1">
      <c r="A13" s="47">
        <v>301</v>
      </c>
      <c r="B13" s="53">
        <v>99</v>
      </c>
      <c r="C13" s="49" t="s">
        <v>97</v>
      </c>
      <c r="D13" s="50">
        <f t="shared" si="1"/>
        <v>0</v>
      </c>
      <c r="E13" s="56"/>
      <c r="F13" s="50"/>
      <c r="G13" s="52"/>
      <c r="H13" s="57"/>
      <c r="I13" s="50"/>
      <c r="J13" s="57"/>
      <c r="K13" s="50"/>
      <c r="L13" s="52"/>
      <c r="M13" s="50"/>
      <c r="N13" s="50"/>
      <c r="O13" s="50"/>
      <c r="P13" s="56"/>
      <c r="Q13" s="50"/>
    </row>
    <row r="14" spans="1:17" ht="21.75" customHeight="1">
      <c r="A14" s="47">
        <v>302</v>
      </c>
      <c r="B14" s="53"/>
      <c r="C14" s="49" t="s">
        <v>98</v>
      </c>
      <c r="D14" s="50">
        <f t="shared" si="1"/>
        <v>17.42</v>
      </c>
      <c r="E14" s="50">
        <f aca="true" t="shared" si="3" ref="E14:Q14">E15+E16</f>
        <v>5.42</v>
      </c>
      <c r="F14" s="50">
        <f t="shared" si="3"/>
        <v>12</v>
      </c>
      <c r="G14" s="50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  <c r="L14" s="50">
        <f t="shared" si="3"/>
        <v>0</v>
      </c>
      <c r="M14" s="50">
        <f t="shared" si="3"/>
        <v>0</v>
      </c>
      <c r="N14" s="50">
        <f t="shared" si="3"/>
        <v>0</v>
      </c>
      <c r="O14" s="50">
        <f t="shared" si="3"/>
        <v>0</v>
      </c>
      <c r="P14" s="50">
        <f t="shared" si="3"/>
        <v>0</v>
      </c>
      <c r="Q14" s="50">
        <f t="shared" si="3"/>
        <v>0</v>
      </c>
    </row>
    <row r="15" spans="1:17" ht="21.75" customHeight="1">
      <c r="A15" s="47">
        <v>302</v>
      </c>
      <c r="B15" s="53">
        <v>1</v>
      </c>
      <c r="C15" s="49" t="s">
        <v>99</v>
      </c>
      <c r="D15" s="50">
        <f t="shared" si="1"/>
        <v>12</v>
      </c>
      <c r="E15" s="58"/>
      <c r="F15" s="50">
        <v>12</v>
      </c>
      <c r="G15" s="52"/>
      <c r="H15" s="57"/>
      <c r="I15" s="50"/>
      <c r="J15" s="57"/>
      <c r="K15" s="50"/>
      <c r="L15" s="52"/>
      <c r="M15" s="50"/>
      <c r="N15" s="50"/>
      <c r="O15" s="50"/>
      <c r="P15" s="56"/>
      <c r="Q15" s="50"/>
    </row>
    <row r="16" spans="1:17" ht="21.75" customHeight="1">
      <c r="A16" s="47">
        <v>302</v>
      </c>
      <c r="B16" s="53">
        <v>28</v>
      </c>
      <c r="C16" s="49" t="s">
        <v>100</v>
      </c>
      <c r="D16" s="50">
        <f t="shared" si="1"/>
        <v>5.42</v>
      </c>
      <c r="E16" s="51">
        <v>5.42</v>
      </c>
      <c r="F16" s="59"/>
      <c r="G16" s="59"/>
      <c r="H16" s="52"/>
      <c r="I16" s="60"/>
      <c r="J16" s="50"/>
      <c r="K16" s="60"/>
      <c r="L16" s="50"/>
      <c r="M16" s="50"/>
      <c r="N16" s="50"/>
      <c r="O16" s="50"/>
      <c r="P16" s="50"/>
      <c r="Q16" s="60"/>
    </row>
    <row r="17" spans="1:17" ht="21.75" customHeight="1">
      <c r="A17" s="47">
        <v>303</v>
      </c>
      <c r="B17" s="53"/>
      <c r="C17" s="49" t="s">
        <v>101</v>
      </c>
      <c r="D17" s="50">
        <f t="shared" si="1"/>
        <v>36.03</v>
      </c>
      <c r="E17" s="50">
        <f aca="true" t="shared" si="4" ref="E17:Q17">E18+E19+E20+E21</f>
        <v>36.03</v>
      </c>
      <c r="F17" s="50">
        <f t="shared" si="4"/>
        <v>0</v>
      </c>
      <c r="G17" s="50">
        <f t="shared" si="4"/>
        <v>0</v>
      </c>
      <c r="H17" s="50">
        <f t="shared" si="4"/>
        <v>0</v>
      </c>
      <c r="I17" s="50">
        <f t="shared" si="4"/>
        <v>0</v>
      </c>
      <c r="J17" s="50">
        <f t="shared" si="4"/>
        <v>0</v>
      </c>
      <c r="K17" s="50">
        <f t="shared" si="4"/>
        <v>0</v>
      </c>
      <c r="L17" s="50">
        <f t="shared" si="4"/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</row>
    <row r="18" spans="1:17" ht="21.75" customHeight="1">
      <c r="A18" s="47">
        <v>303</v>
      </c>
      <c r="B18" s="53">
        <v>1</v>
      </c>
      <c r="C18" s="49" t="s">
        <v>102</v>
      </c>
      <c r="D18" s="50">
        <f t="shared" si="1"/>
        <v>0</v>
      </c>
      <c r="E18" s="51"/>
      <c r="F18" s="52"/>
      <c r="G18" s="52"/>
      <c r="H18" s="52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21.75" customHeight="1">
      <c r="A19" s="47">
        <v>303</v>
      </c>
      <c r="B19" s="53">
        <v>2</v>
      </c>
      <c r="C19" s="49" t="s">
        <v>103</v>
      </c>
      <c r="D19" s="50">
        <f t="shared" si="1"/>
        <v>5.65</v>
      </c>
      <c r="E19" s="51">
        <v>5.65</v>
      </c>
      <c r="F19" s="52"/>
      <c r="G19" s="52"/>
      <c r="H19" s="52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21.75" customHeight="1">
      <c r="A20" s="47">
        <v>303</v>
      </c>
      <c r="B20" s="53">
        <v>11</v>
      </c>
      <c r="C20" s="49" t="s">
        <v>104</v>
      </c>
      <c r="D20" s="50">
        <f t="shared" si="1"/>
        <v>30.38</v>
      </c>
      <c r="E20" s="51">
        <v>30.38</v>
      </c>
      <c r="F20" s="55"/>
      <c r="G20" s="55"/>
      <c r="H20" s="52"/>
      <c r="I20" s="51"/>
      <c r="J20" s="50"/>
      <c r="K20" s="51"/>
      <c r="L20" s="50"/>
      <c r="M20" s="50"/>
      <c r="N20" s="50"/>
      <c r="O20" s="50"/>
      <c r="P20" s="50"/>
      <c r="Q20" s="51"/>
    </row>
    <row r="21" spans="1:17" ht="21.75" customHeight="1">
      <c r="A21" s="47">
        <v>303</v>
      </c>
      <c r="B21" s="53">
        <v>99</v>
      </c>
      <c r="C21" s="49" t="s">
        <v>105</v>
      </c>
      <c r="D21" s="50">
        <f t="shared" si="1"/>
        <v>0</v>
      </c>
      <c r="E21" s="56"/>
      <c r="F21" s="50">
        <v>0</v>
      </c>
      <c r="G21" s="52"/>
      <c r="H21" s="57"/>
      <c r="I21" s="50"/>
      <c r="J21" s="57"/>
      <c r="K21" s="50"/>
      <c r="L21" s="52"/>
      <c r="M21" s="50"/>
      <c r="N21" s="50"/>
      <c r="O21" s="50"/>
      <c r="P21" s="56"/>
      <c r="Q21" s="50"/>
    </row>
  </sheetData>
  <sheetProtection/>
  <mergeCells count="19">
    <mergeCell ref="Q3:Q4"/>
    <mergeCell ref="P3:P4"/>
    <mergeCell ref="O3:O4"/>
    <mergeCell ref="N3:N4"/>
    <mergeCell ref="H3:H4"/>
    <mergeCell ref="M3:M4"/>
    <mergeCell ref="L3:L4"/>
    <mergeCell ref="K3:K4"/>
    <mergeCell ref="J3:J4"/>
    <mergeCell ref="A1:Q1"/>
    <mergeCell ref="A2:C2"/>
    <mergeCell ref="P2:Q2"/>
    <mergeCell ref="I3:I4"/>
    <mergeCell ref="E3:E4"/>
    <mergeCell ref="F3:F4"/>
    <mergeCell ref="A3:B3"/>
    <mergeCell ref="C3:C4"/>
    <mergeCell ref="D3:D4"/>
    <mergeCell ref="G3:G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8" sqref="F8"/>
    </sheetView>
  </sheetViews>
  <sheetFormatPr defaultColWidth="9.16015625" defaultRowHeight="11.25"/>
  <cols>
    <col min="1" max="1" width="40.5" style="75" customWidth="1"/>
    <col min="2" max="2" width="26.5" style="76" customWidth="1"/>
    <col min="3" max="3" width="22.83203125" style="76" customWidth="1"/>
    <col min="4" max="4" width="23.83203125" style="76" customWidth="1"/>
    <col min="5" max="5" width="21.16015625" style="76" customWidth="1"/>
    <col min="6" max="254" width="9.16015625" style="65" customWidth="1"/>
    <col min="255" max="16384" width="9.16015625" style="64" customWidth="1"/>
  </cols>
  <sheetData>
    <row r="1" spans="1:5" ht="46.5" customHeight="1">
      <c r="A1" s="95" t="s">
        <v>106</v>
      </c>
      <c r="B1" s="95"/>
      <c r="C1" s="95"/>
      <c r="D1" s="95"/>
      <c r="E1" s="95"/>
    </row>
    <row r="2" spans="1:5" s="63" customFormat="1" ht="24" customHeight="1">
      <c r="A2" s="66"/>
      <c r="B2" s="67"/>
      <c r="C2" s="67"/>
      <c r="D2" s="67"/>
      <c r="E2" s="68" t="s">
        <v>1</v>
      </c>
    </row>
    <row r="3" spans="1:5" s="63" customFormat="1" ht="36" customHeight="1">
      <c r="A3" s="69" t="s">
        <v>107</v>
      </c>
      <c r="B3" s="69" t="s">
        <v>108</v>
      </c>
      <c r="C3" s="69" t="s">
        <v>109</v>
      </c>
      <c r="D3" s="69" t="s">
        <v>110</v>
      </c>
      <c r="E3" s="69" t="s">
        <v>111</v>
      </c>
    </row>
    <row r="4" spans="1:5" s="63" customFormat="1" ht="36" customHeight="1">
      <c r="A4" s="69" t="s">
        <v>112</v>
      </c>
      <c r="B4" s="70">
        <f>B5+B6+B7+B8</f>
        <v>17.8</v>
      </c>
      <c r="C4" s="70">
        <f>C5+C6+C7+C8</f>
        <v>19</v>
      </c>
      <c r="D4" s="71">
        <f>(B4-C4)/C4*100</f>
        <v>-6.315789473684206</v>
      </c>
      <c r="E4" s="70"/>
    </row>
    <row r="5" spans="1:5" s="63" customFormat="1" ht="36" customHeight="1">
      <c r="A5" s="69" t="s">
        <v>113</v>
      </c>
      <c r="B5" s="70"/>
      <c r="C5" s="70"/>
      <c r="D5" s="71"/>
      <c r="E5" s="70"/>
    </row>
    <row r="6" spans="1:5" s="63" customFormat="1" ht="36" customHeight="1">
      <c r="A6" s="69" t="s">
        <v>114</v>
      </c>
      <c r="B6" s="96">
        <v>6.8</v>
      </c>
      <c r="C6" s="96">
        <v>7</v>
      </c>
      <c r="D6" s="71">
        <f>(B6-C6)/C6*100</f>
        <v>-2.85714285714286</v>
      </c>
      <c r="E6" s="73"/>
    </row>
    <row r="7" spans="1:5" ht="36" customHeight="1">
      <c r="A7" s="69" t="s">
        <v>115</v>
      </c>
      <c r="B7" s="96">
        <v>11</v>
      </c>
      <c r="C7" s="96">
        <v>12</v>
      </c>
      <c r="D7" s="71">
        <f>(B7-C7)/C7*100</f>
        <v>-8.333333333333332</v>
      </c>
      <c r="E7" s="72"/>
    </row>
    <row r="8" spans="1:5" ht="36" customHeight="1">
      <c r="A8" s="69" t="s">
        <v>116</v>
      </c>
      <c r="B8" s="72"/>
      <c r="C8" s="72"/>
      <c r="D8" s="71"/>
      <c r="E8" s="7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娄煜婕</dc:creator>
  <cp:keywords/>
  <dc:description/>
  <cp:lastModifiedBy>微软用户</cp:lastModifiedBy>
  <cp:lastPrinted>2016-08-26T03:02:31Z</cp:lastPrinted>
  <dcterms:created xsi:type="dcterms:W3CDTF">2015-01-13T11:46:32Z</dcterms:created>
  <dcterms:modified xsi:type="dcterms:W3CDTF">2016-08-26T03:03:20Z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