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4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'2收入预算总表'!$A$1:$R$6</definedName>
    <definedName name="_xlnm._FilterDatabase" localSheetId="2" hidden="1">'3支出预算总表'!$A$1:$L$7</definedName>
    <definedName name="_xlnm.Print_Area" localSheetId="0">'1部门预算收支总表'!#REF!</definedName>
    <definedName name="_xlnm.Print_Area" localSheetId="3">'4一般公共预算和政府性基金收支总表'!$A$1:$L$35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'3支出预算总表'!$1:$7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<sst xmlns="http://schemas.openxmlformats.org/spreadsheetml/2006/main" count="392" uniqueCount="194">
  <si>
    <t>预算01表</t>
  </si>
  <si>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</si>
  <si>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</si>
  <si>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</si>
  <si>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</si>
  <si>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</si>
  <si>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</si>
  <si>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</si>
  <si>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</si>
  <si>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</si>
  <si>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</si>
  <si>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</si>
  <si>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</si>
  <si>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</si>
  <si>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</si>
  <si>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</si>
  <si>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</si>
  <si>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</si>
  <si>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</si>
  <si>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</si>
  <si>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</si>
  <si>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</si>
  <si>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</si>
  <si>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</si>
  <si>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</si>
  <si>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</si>
  <si>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</si>
  <si>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</si>
  <si>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</si>
  <si>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</si>
  <si>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</si>
  <si>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</si>
  <si>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</si>
  <si>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</si>
  <si>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</si>
  <si>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</si>
  <si>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</si>
  <si>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</si>
  <si>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</si>
  <si>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</si>
  <si>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</si>
  <si>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</si>
  <si>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</si>
  <si>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</si>
  <si>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</si>
  <si>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</si>
  <si>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</si>
  <si>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</si>
  <si>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</si>
  <si>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</si>
  <si>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</si>
  <si>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</si>
  <si>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</si>
  <si>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行政运行</t>
  </si>
  <si>
    <t>2080505</t>
  </si>
  <si>
    <t>机关事业单位基本养老保险缴费支出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</si>
  <si>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</si>
  <si>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</si>
  <si>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</si>
  <si>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</si>
  <si>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</si>
  <si>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</si>
  <si>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2210201</t>
  </si>
  <si>
    <t>住房公积金</t>
  </si>
  <si>
    <t>一般行政管理事务</t>
  </si>
  <si>
    <t>2080502</t>
  </si>
  <si>
    <t>事业单位离退休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</si>
  <si>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</si>
  <si>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</si>
  <si>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</si>
  <si>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</si>
  <si>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</si>
  <si>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</si>
  <si>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</si>
  <si>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</si>
  <si>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</si>
  <si>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</si>
  <si>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</si>
  <si>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</si>
  <si>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</si>
  <si>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</si>
  <si>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</si>
  <si>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</si>
  <si>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</si>
  <si>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</si>
  <si>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</si>
  <si>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</si>
  <si>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</si>
  <si>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</si>
  <si>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</si>
  <si>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</si>
  <si>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</si>
  <si>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</si>
  <si>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</si>
  <si>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</si>
  <si>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</si>
  <si>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</si>
  <si>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</si>
  <si>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</si>
  <si>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</si>
  <si>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</si>
  <si>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</si>
  <si>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</si>
  <si>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</si>
  <si>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</si>
  <si>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</si>
  <si>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</si>
  <si>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</si>
  <si>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</si>
  <si>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</si>
  <si>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</si>
  <si>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</si>
  <si>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</si>
  <si>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</si>
  <si>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</si>
  <si>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</si>
  <si>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</si>
  <si>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</si>
  <si>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</si>
  <si>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</si>
  <si>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</si>
  <si>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</si>
  <si>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</si>
  <si>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</si>
  <si>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</si>
  <si>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</si>
  <si>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</si>
  <si>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</si>
  <si>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</si>
  <si>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</si>
  <si>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</si>
  <si>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</si>
  <si>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</si>
  <si>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</si>
  <si>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</si>
  <si>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</si>
  <si>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</si>
  <si>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</si>
  <si>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</si>
  <si>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</si>
  <si>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</si>
  <si>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</si>
  <si>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</si>
  <si>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</si>
  <si>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</si>
  <si>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</si>
  <si>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</si>
  <si>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</si>
  <si>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</si>
  <si>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</si>
  <si>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</si>
  <si>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</si>
  <si>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</si>
  <si>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</si>
  <si>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</si>
  <si>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</si>
  <si>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</si>
  <si>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</si>
  <si>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</si>
  <si>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</si>
  <si>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</si>
  <si>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</si>
  <si>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</si>
  <si>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</si>
  <si>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</si>
  <si>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</si>
  <si>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</si>
  <si>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</si>
  <si>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</si>
  <si>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</si>
  <si>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</si>
  <si>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</si>
  <si>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</si>
  <si>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</si>
  <si>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</si>
  <si>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</si>
  <si>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</si>
  <si>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</si>
  <si>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</si>
  <si>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</si>
  <si>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</si>
  <si>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</si>
  <si>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</si>
  <si>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</si>
  <si>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</si>
  <si>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单位名称 汇总</t>
  </si>
  <si>
    <t>单位名称：新华区发改委</t>
  </si>
  <si>
    <t>新华区发改委</t>
  </si>
  <si>
    <t>社会事业发展规划</t>
  </si>
  <si>
    <t>400001 汇总</t>
  </si>
  <si>
    <t>2010401</t>
  </si>
  <si>
    <t>2010402</t>
  </si>
  <si>
    <t>2010406</t>
  </si>
  <si>
    <t>新华区发改委 汇总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</si>
</sst>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441">
      <alignment/>
      <protection/>
    </xf>
    <xf numFmtId="0" fontId="0" fillId="0" borderId="0" xfId="439" applyFont="1">
      <alignment/>
      <protection/>
    </xf>
    <xf numFmtId="0" fontId="2" fillId="0" borderId="0" xfId="439">
      <alignment/>
      <protection/>
    </xf>
    <xf numFmtId="184" fontId="3" fillId="0" borderId="0" xfId="439" applyNumberFormat="1" applyFont="1" applyFill="1" applyAlignment="1" applyProtection="1">
      <alignment horizontal="center" vertical="center"/>
      <protection/>
    </xf>
    <xf numFmtId="185" fontId="3" fillId="0" borderId="0" xfId="439" applyNumberFormat="1" applyFont="1" applyFill="1" applyAlignment="1" applyProtection="1">
      <alignment horizontal="center" vertical="center"/>
      <protection/>
    </xf>
    <xf numFmtId="0" fontId="3" fillId="0" borderId="0" xfId="439" applyNumberFormat="1" applyFont="1" applyFill="1" applyAlignment="1" applyProtection="1">
      <alignment horizontal="right" vertical="center"/>
      <protection/>
    </xf>
    <xf numFmtId="0" fontId="3" fillId="0" borderId="0" xfId="439" applyNumberFormat="1" applyFont="1" applyFill="1" applyAlignment="1" applyProtection="1">
      <alignment horizontal="left" vertical="center" wrapText="1"/>
      <protection/>
    </xf>
    <xf numFmtId="186" fontId="3" fillId="0" borderId="0" xfId="439" applyNumberFormat="1" applyFont="1" applyFill="1" applyAlignment="1" applyProtection="1">
      <alignment vertical="center"/>
      <protection/>
    </xf>
    <xf numFmtId="186" fontId="3" fillId="0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2" xfId="441" applyNumberFormat="1" applyFont="1" applyFill="1" applyBorder="1" applyAlignment="1" applyProtection="1">
      <alignment horizontal="centerContinuous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 wrapText="1"/>
      <protection/>
    </xf>
    <xf numFmtId="184" fontId="0" fillId="0" borderId="11" xfId="439" applyNumberFormat="1" applyFont="1" applyFill="1" applyBorder="1" applyAlignment="1" applyProtection="1">
      <alignment horizontal="center" vertical="center"/>
      <protection/>
    </xf>
    <xf numFmtId="185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Border="1">
      <alignment/>
      <protection/>
    </xf>
    <xf numFmtId="187" fontId="3" fillId="0" borderId="11" xfId="441" applyNumberFormat="1" applyFont="1" applyFill="1" applyBorder="1" applyAlignment="1" applyProtection="1">
      <alignment horizontal="right" vertical="center" wrapText="1"/>
      <protection/>
    </xf>
    <xf numFmtId="187" fontId="2" fillId="0" borderId="11" xfId="441" applyNumberFormat="1" applyBorder="1">
      <alignment/>
      <protection/>
    </xf>
    <xf numFmtId="184" fontId="5" fillId="0" borderId="11" xfId="441" applyNumberFormat="1" applyFont="1" applyBorder="1">
      <alignment/>
      <protection/>
    </xf>
    <xf numFmtId="0" fontId="5" fillId="0" borderId="11" xfId="441" applyFont="1" applyBorder="1">
      <alignment/>
      <protection/>
    </xf>
    <xf numFmtId="0" fontId="0" fillId="0" borderId="0" xfId="439" applyFont="1" applyFill="1">
      <alignment/>
      <protection/>
    </xf>
    <xf numFmtId="188" fontId="3" fillId="0" borderId="0" xfId="439" applyNumberFormat="1" applyFont="1" applyFill="1" applyAlignment="1" applyProtection="1">
      <alignment vertical="center"/>
      <protection/>
    </xf>
    <xf numFmtId="186" fontId="3" fillId="0" borderId="0" xfId="439" applyNumberFormat="1" applyFont="1" applyFill="1" applyAlignment="1" applyProtection="1">
      <alignment horizontal="right" vertical="center"/>
      <protection/>
    </xf>
    <xf numFmtId="186" fontId="3" fillId="0" borderId="0" xfId="439" applyNumberFormat="1" applyFont="1" applyFill="1" applyAlignment="1" applyProtection="1">
      <alignment horizontal="right"/>
      <protection/>
    </xf>
    <xf numFmtId="0" fontId="3" fillId="0" borderId="13" xfId="441" applyNumberFormat="1" applyFont="1" applyFill="1" applyBorder="1" applyAlignment="1" applyProtection="1">
      <alignment horizontal="centerContinuous" vertical="center"/>
      <protection/>
    </xf>
    <xf numFmtId="0" fontId="3" fillId="0" borderId="14" xfId="441" applyNumberFormat="1" applyFont="1" applyFill="1" applyBorder="1" applyAlignment="1" applyProtection="1">
      <alignment horizontal="centerContinuous" vertical="center"/>
      <protection/>
    </xf>
    <xf numFmtId="0" fontId="3" fillId="0" borderId="0" xfId="441" applyFont="1" applyAlignment="1">
      <alignment horizontal="center" vertical="center" shrinkToFit="1"/>
      <protection/>
    </xf>
    <xf numFmtId="184" fontId="3" fillId="0" borderId="0" xfId="439" applyNumberFormat="1" applyFont="1" applyFill="1" applyAlignment="1" applyProtection="1">
      <alignment horizontal="center" vertical="center" shrinkToFit="1"/>
      <protection/>
    </xf>
    <xf numFmtId="185" fontId="3" fillId="0" borderId="0" xfId="439" applyNumberFormat="1" applyFont="1" applyFill="1" applyAlignment="1" applyProtection="1">
      <alignment horizontal="center" vertical="center" shrinkToFit="1"/>
      <protection/>
    </xf>
    <xf numFmtId="0" fontId="3" fillId="0" borderId="0" xfId="439" applyNumberFormat="1" applyFont="1" applyFill="1" applyAlignment="1" applyProtection="1">
      <alignment horizontal="right" vertical="center" shrinkToFi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0" borderId="0" xfId="441" applyAlignment="1">
      <alignment shrinkToFit="1"/>
      <protection/>
    </xf>
    <xf numFmtId="184" fontId="3" fillId="0" borderId="0" xfId="441" applyNumberFormat="1" applyFont="1" applyFill="1" applyAlignment="1" applyProtection="1">
      <alignment horizontal="center" vertical="center"/>
      <protection/>
    </xf>
    <xf numFmtId="0" fontId="3" fillId="0" borderId="0" xfId="441" applyNumberFormat="1" applyFont="1" applyFill="1" applyAlignment="1" applyProtection="1">
      <alignment horizontal="right" vertical="center"/>
      <protection/>
    </xf>
    <xf numFmtId="0" fontId="3" fillId="0" borderId="0" xfId="441" applyNumberFormat="1" applyFont="1" applyFill="1" applyAlignment="1" applyProtection="1">
      <alignment horizontal="left" vertical="center" shrinkToFit="1"/>
      <protection/>
    </xf>
    <xf numFmtId="186" fontId="3" fillId="0" borderId="0" xfId="441" applyNumberFormat="1" applyFont="1" applyFill="1" applyAlignment="1" applyProtection="1">
      <alignment vertical="center"/>
      <protection/>
    </xf>
    <xf numFmtId="188" fontId="3" fillId="0" borderId="0" xfId="441" applyNumberFormat="1" applyFont="1" applyFill="1" applyAlignment="1" applyProtection="1">
      <alignment vertical="center"/>
      <protection/>
    </xf>
    <xf numFmtId="186" fontId="3" fillId="0" borderId="10" xfId="441" applyNumberFormat="1" applyFont="1" applyFill="1" applyBorder="1" applyAlignment="1" applyProtection="1">
      <alignment vertical="center"/>
      <protection/>
    </xf>
    <xf numFmtId="184" fontId="3" fillId="0" borderId="11" xfId="441" applyNumberFormat="1" applyFont="1" applyFill="1" applyBorder="1" applyAlignment="1" applyProtection="1">
      <alignment horizontal="center" vertical="center" shrinkToFit="1"/>
      <protection/>
    </xf>
    <xf numFmtId="186" fontId="3" fillId="0" borderId="0" xfId="441" applyNumberFormat="1" applyFont="1" applyFill="1" applyAlignment="1" applyProtection="1">
      <alignment horizontal="right" vertical="center"/>
      <protection/>
    </xf>
    <xf numFmtId="186" fontId="3" fillId="0" borderId="0" xfId="441" applyNumberFormat="1" applyFont="1" applyFill="1" applyAlignment="1" applyProtection="1">
      <alignment horizontal="right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184" fontId="34" fillId="0" borderId="15" xfId="441" applyNumberFormat="1" applyFont="1" applyFill="1" applyBorder="1" applyAlignment="1" applyProtection="1">
      <alignment horizontal="center" vertical="center" shrinkToFit="1"/>
      <protection/>
    </xf>
    <xf numFmtId="0" fontId="34" fillId="0" borderId="16" xfId="441" applyNumberFormat="1" applyFont="1" applyFill="1" applyBorder="1" applyAlignment="1" applyProtection="1">
      <alignment horizontal="center" vertical="center" shrinkToFit="1"/>
      <protection/>
    </xf>
    <xf numFmtId="0" fontId="34" fillId="0" borderId="15" xfId="441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Alignment="1">
      <alignment horizontal="center" vertical="center" shrinkToFit="1"/>
    </xf>
    <xf numFmtId="0" fontId="34" fillId="0" borderId="0" xfId="441" applyFont="1" applyAlignment="1">
      <alignment horizontal="center" vertical="center" shrinkToFit="1"/>
      <protection/>
    </xf>
    <xf numFmtId="187" fontId="35" fillId="24" borderId="11" xfId="442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vertical="center"/>
    </xf>
    <xf numFmtId="0" fontId="3" fillId="0" borderId="18" xfId="441" applyNumberFormat="1" applyFont="1" applyFill="1" applyBorder="1" applyAlignment="1" applyProtection="1">
      <alignment horizontal="center" vertical="center" wrapText="1"/>
      <protection/>
    </xf>
    <xf numFmtId="186" fontId="3" fillId="0" borderId="0" xfId="441" applyNumberFormat="1" applyFont="1" applyFill="1" applyBorder="1" applyAlignment="1" applyProtection="1">
      <alignment vertical="center"/>
      <protection/>
    </xf>
    <xf numFmtId="49" fontId="6" fillId="0" borderId="11" xfId="441" applyNumberFormat="1" applyFont="1" applyFill="1" applyBorder="1" applyAlignment="1" applyProtection="1">
      <alignment horizontal="center" vertical="center" wrapText="1"/>
      <protection/>
    </xf>
    <xf numFmtId="187" fontId="36" fillId="24" borderId="0" xfId="435" applyNumberFormat="1" applyFont="1" applyFill="1" applyAlignment="1" applyProtection="1">
      <alignment horizontal="right" vertical="center"/>
      <protection/>
    </xf>
    <xf numFmtId="187" fontId="36" fillId="24" borderId="0" xfId="435" applyNumberFormat="1" applyFont="1" applyFill="1" applyAlignment="1" applyProtection="1">
      <alignment vertical="center"/>
      <protection/>
    </xf>
    <xf numFmtId="187" fontId="36" fillId="24" borderId="0" xfId="440" applyNumberFormat="1" applyFont="1" applyFill="1" applyAlignment="1" applyProtection="1">
      <alignment horizontal="right" vertical="center"/>
      <protection/>
    </xf>
    <xf numFmtId="187" fontId="35" fillId="24" borderId="0" xfId="437" applyNumberFormat="1" applyFont="1" applyFill="1">
      <alignment vertical="center"/>
      <protection/>
    </xf>
    <xf numFmtId="187" fontId="37" fillId="24" borderId="0" xfId="435" applyNumberFormat="1" applyFont="1" applyFill="1">
      <alignment/>
      <protection/>
    </xf>
    <xf numFmtId="187" fontId="36" fillId="24" borderId="0" xfId="435" applyNumberFormat="1" applyFont="1" applyFill="1" applyAlignment="1" applyProtection="1">
      <alignment horizontal="centerContinuous" vertical="center"/>
      <protection/>
    </xf>
    <xf numFmtId="187" fontId="36" fillId="24" borderId="0" xfId="437" applyNumberFormat="1" applyFont="1" applyFill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/>
      <protection/>
    </xf>
    <xf numFmtId="187" fontId="36" fillId="24" borderId="15" xfId="435" applyNumberFormat="1" applyFont="1" applyFill="1" applyBorder="1" applyAlignment="1" applyProtection="1">
      <alignment horizontal="centerContinuous" vertical="center"/>
      <protection/>
    </xf>
    <xf numFmtId="187" fontId="36" fillId="24" borderId="19" xfId="437" applyNumberFormat="1" applyFont="1" applyFill="1" applyBorder="1" applyAlignment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 applyProtection="1">
      <alignment horizontal="right" vertical="center" wrapText="1"/>
      <protection/>
    </xf>
    <xf numFmtId="187" fontId="36" fillId="24" borderId="10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9" xfId="437" applyNumberFormat="1" applyFont="1" applyFill="1" applyBorder="1" applyAlignment="1">
      <alignment horizontal="right" vertical="center" wrapText="1"/>
      <protection/>
    </xf>
    <xf numFmtId="187" fontId="36" fillId="24" borderId="12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left" vertical="center" wrapText="1"/>
      <protection/>
    </xf>
    <xf numFmtId="187" fontId="36" fillId="24" borderId="12" xfId="435" applyNumberFormat="1" applyFont="1" applyFill="1" applyBorder="1" applyAlignment="1" applyProtection="1">
      <alignment vertical="center"/>
      <protection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3" xfId="435" applyNumberFormat="1" applyFont="1" applyFill="1" applyBorder="1" applyAlignment="1">
      <alignment horizontal="left" vertical="center"/>
      <protection/>
    </xf>
    <xf numFmtId="187" fontId="36" fillId="24" borderId="12" xfId="435" applyNumberFormat="1" applyFont="1" applyFill="1" applyBorder="1" applyAlignment="1" applyProtection="1">
      <alignment horizontal="left" vertical="center"/>
      <protection/>
    </xf>
    <xf numFmtId="187" fontId="36" fillId="24" borderId="14" xfId="435" applyNumberFormat="1" applyFont="1" applyFill="1" applyBorder="1" applyAlignment="1">
      <alignment vertical="center"/>
      <protection/>
    </xf>
    <xf numFmtId="187" fontId="36" fillId="24" borderId="13" xfId="435" applyNumberFormat="1" applyFont="1" applyFill="1" applyBorder="1" applyAlignment="1">
      <alignment vertical="center"/>
      <protection/>
    </xf>
    <xf numFmtId="187" fontId="36" fillId="24" borderId="20" xfId="435" applyNumberFormat="1" applyFont="1" applyFill="1" applyBorder="1" applyAlignment="1" applyProtection="1">
      <alignment horizontal="left" vertical="center"/>
      <protection/>
    </xf>
    <xf numFmtId="187" fontId="36" fillId="24" borderId="14" xfId="435" applyNumberFormat="1" applyFont="1" applyFill="1" applyBorder="1" applyAlignment="1" applyProtection="1">
      <alignment horizontal="left" vertical="center"/>
      <protection/>
    </xf>
    <xf numFmtId="187" fontId="37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>
      <alignment horizontal="right" vertical="center"/>
      <protection/>
    </xf>
    <xf numFmtId="187" fontId="36" fillId="24" borderId="11" xfId="435" applyNumberFormat="1" applyFont="1" applyFill="1" applyBorder="1" applyAlignment="1">
      <alignment horizontal="center" vertical="center"/>
      <protection/>
    </xf>
    <xf numFmtId="187" fontId="35" fillId="24" borderId="0" xfId="437" applyNumberFormat="1" applyFont="1" applyFill="1" applyAlignment="1">
      <alignment vertical="center" wrapText="1"/>
      <protection/>
    </xf>
    <xf numFmtId="0" fontId="36" fillId="24" borderId="0" xfId="440" applyNumberFormat="1" applyFont="1" applyFill="1" applyAlignment="1" applyProtection="1">
      <alignment horizontal="right" vertical="center" wrapText="1"/>
      <protection/>
    </xf>
    <xf numFmtId="184" fontId="37" fillId="24" borderId="0" xfId="440" applyNumberFormat="1" applyFont="1" applyFill="1" applyAlignment="1" applyProtection="1">
      <alignment horizontal="center" vertical="center" wrapText="1"/>
      <protection/>
    </xf>
    <xf numFmtId="0" fontId="36" fillId="24" borderId="0" xfId="440" applyNumberFormat="1" applyFont="1" applyFill="1" applyAlignment="1" applyProtection="1">
      <alignment vertical="center" shrinkToFit="1"/>
      <protection/>
    </xf>
    <xf numFmtId="0" fontId="36" fillId="24" borderId="0" xfId="440" applyNumberFormat="1" applyFont="1" applyFill="1" applyAlignment="1" applyProtection="1">
      <alignment vertical="center" wrapText="1"/>
      <protection/>
    </xf>
    <xf numFmtId="191" fontId="36" fillId="24" borderId="0" xfId="440" applyNumberFormat="1" applyFont="1" applyFill="1" applyAlignment="1" applyProtection="1">
      <alignment vertical="center" wrapText="1"/>
      <protection/>
    </xf>
    <xf numFmtId="186" fontId="36" fillId="24" borderId="0" xfId="440" applyNumberFormat="1" applyFont="1" applyFill="1" applyAlignment="1" applyProtection="1">
      <alignment vertical="center" wrapText="1"/>
      <protection/>
    </xf>
    <xf numFmtId="0" fontId="37" fillId="24" borderId="0" xfId="440" applyFont="1" applyFill="1">
      <alignment/>
      <protection/>
    </xf>
    <xf numFmtId="186" fontId="36" fillId="24" borderId="0" xfId="440" applyNumberFormat="1" applyFont="1" applyFill="1" applyAlignment="1" applyProtection="1">
      <alignment horizontal="right" vertical="center"/>
      <protection/>
    </xf>
    <xf numFmtId="186" fontId="36" fillId="24" borderId="0" xfId="440" applyNumberFormat="1" applyFont="1" applyFill="1" applyBorder="1" applyAlignment="1" applyProtection="1">
      <alignment horizontal="right"/>
      <protection/>
    </xf>
    <xf numFmtId="191" fontId="36" fillId="24" borderId="11" xfId="435" applyNumberFormat="1" applyFont="1" applyFill="1" applyBorder="1" applyAlignment="1">
      <alignment horizontal="center" vertical="center"/>
      <protection/>
    </xf>
    <xf numFmtId="49" fontId="36" fillId="24" borderId="11" xfId="435" applyNumberFormat="1" applyFont="1" applyFill="1" applyBorder="1" applyAlignment="1">
      <alignment horizontal="center" vertical="center" wrapText="1"/>
      <protection/>
    </xf>
    <xf numFmtId="0" fontId="36" fillId="24" borderId="16" xfId="440" applyNumberFormat="1" applyFont="1" applyFill="1" applyBorder="1" applyAlignment="1" applyProtection="1">
      <alignment horizontal="center" vertical="center" shrinkToFit="1"/>
      <protection/>
    </xf>
    <xf numFmtId="184" fontId="36" fillId="24" borderId="15" xfId="440" applyNumberFormat="1" applyFont="1" applyFill="1" applyBorder="1" applyAlignment="1" applyProtection="1">
      <alignment horizontal="center" vertical="center" shrinkToFit="1"/>
      <protection/>
    </xf>
    <xf numFmtId="0" fontId="36" fillId="24" borderId="15" xfId="440" applyNumberFormat="1" applyFont="1" applyFill="1" applyBorder="1" applyAlignment="1">
      <alignment horizontal="center" vertical="center" shrinkToFit="1"/>
      <protection/>
    </xf>
    <xf numFmtId="0" fontId="37" fillId="24" borderId="0" xfId="440" applyFont="1" applyFill="1" applyAlignment="1">
      <alignment horizontal="center" vertical="center" shrinkToFit="1"/>
      <protection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shrinkToFit="1"/>
    </xf>
    <xf numFmtId="187" fontId="35" fillId="24" borderId="11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8" fillId="24" borderId="11" xfId="0" applyFont="1" applyFill="1" applyBorder="1" applyAlignment="1">
      <alignment vertical="center"/>
    </xf>
    <xf numFmtId="0" fontId="37" fillId="24" borderId="0" xfId="440" applyFont="1" applyFill="1" applyAlignment="1">
      <alignment shrinkToFit="1"/>
      <protection/>
    </xf>
    <xf numFmtId="191" fontId="37" fillId="24" borderId="0" xfId="440" applyNumberFormat="1" applyFont="1" applyFill="1">
      <alignment/>
      <protection/>
    </xf>
    <xf numFmtId="0" fontId="36" fillId="24" borderId="11" xfId="441" applyFont="1" applyFill="1" applyBorder="1" applyAlignment="1">
      <alignment horizontal="center" vertical="center" shrinkToFit="1"/>
      <protection/>
    </xf>
    <xf numFmtId="0" fontId="36" fillId="24" borderId="11" xfId="441" applyFont="1" applyFill="1" applyBorder="1" applyAlignment="1">
      <alignment horizontal="left" vertical="center" shrinkToFit="1"/>
      <protection/>
    </xf>
    <xf numFmtId="187" fontId="36" fillId="24" borderId="11" xfId="441" applyNumberFormat="1" applyFont="1" applyFill="1" applyBorder="1" applyAlignment="1" applyProtection="1">
      <alignment horizontal="center" vertical="center" shrinkToFit="1"/>
      <protection/>
    </xf>
    <xf numFmtId="187" fontId="36" fillId="24" borderId="11" xfId="441" applyNumberFormat="1" applyFont="1" applyFill="1" applyBorder="1" applyAlignment="1">
      <alignment horizontal="center" vertical="center" shrinkToFit="1"/>
      <protection/>
    </xf>
    <xf numFmtId="0" fontId="36" fillId="24" borderId="0" xfId="441" applyFont="1" applyFill="1" applyAlignment="1">
      <alignment horizontal="center" vertical="center" shrinkToFit="1"/>
      <protection/>
    </xf>
    <xf numFmtId="0" fontId="39" fillId="24" borderId="11" xfId="441" applyFont="1" applyFill="1" applyBorder="1" applyAlignment="1">
      <alignment horizontal="left" vertical="center" shrinkToFit="1"/>
      <protection/>
    </xf>
    <xf numFmtId="193" fontId="40" fillId="24" borderId="0" xfId="438" applyNumberFormat="1" applyFont="1" applyFill="1" applyAlignment="1" applyProtection="1">
      <alignment vertical="center" wrapText="1"/>
      <protection/>
    </xf>
    <xf numFmtId="193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horizontal="right" vertical="center"/>
      <protection/>
    </xf>
    <xf numFmtId="0" fontId="37" fillId="24" borderId="0" xfId="438" applyFont="1" applyFill="1">
      <alignment/>
      <protection/>
    </xf>
    <xf numFmtId="193" fontId="41" fillId="24" borderId="10" xfId="438" applyNumberFormat="1" applyFont="1" applyFill="1" applyBorder="1" applyAlignment="1" applyProtection="1">
      <alignment vertical="center" wrapText="1"/>
      <protection/>
    </xf>
    <xf numFmtId="193" fontId="36" fillId="24" borderId="10" xfId="438" applyNumberFormat="1" applyFont="1" applyFill="1" applyBorder="1" applyAlignment="1" applyProtection="1">
      <alignment horizontal="right" vertical="center" wrapText="1"/>
      <protection/>
    </xf>
    <xf numFmtId="193" fontId="35" fillId="24" borderId="11" xfId="438" applyNumberFormat="1" applyFont="1" applyFill="1" applyBorder="1" applyAlignment="1" applyProtection="1">
      <alignment horizontal="centerContinuous" vertical="center"/>
      <protection/>
    </xf>
    <xf numFmtId="193" fontId="35" fillId="24" borderId="15" xfId="438" applyNumberFormat="1" applyFont="1" applyFill="1" applyBorder="1" applyAlignment="1" applyProtection="1">
      <alignment horizontal="centerContinuous" vertical="center"/>
      <protection/>
    </xf>
    <xf numFmtId="186" fontId="35" fillId="24" borderId="11" xfId="438" applyNumberFormat="1" applyFont="1" applyFill="1" applyBorder="1" applyAlignment="1" applyProtection="1">
      <alignment horizontal="centerContinuous" vertical="center"/>
      <protection/>
    </xf>
    <xf numFmtId="186" fontId="35" fillId="24" borderId="11" xfId="438" applyNumberFormat="1" applyFont="1" applyFill="1" applyBorder="1" applyAlignment="1" applyProtection="1">
      <alignment horizontal="center" vertical="center" wrapText="1"/>
      <protection/>
    </xf>
    <xf numFmtId="49" fontId="35" fillId="24" borderId="11" xfId="438" applyNumberFormat="1" applyFont="1" applyFill="1" applyBorder="1" applyAlignment="1">
      <alignment horizontal="center" vertical="center"/>
      <protection/>
    </xf>
    <xf numFmtId="49" fontId="35" fillId="24" borderId="11" xfId="438" applyNumberFormat="1" applyFont="1" applyFill="1" applyBorder="1" applyAlignment="1">
      <alignment horizontal="center" vertical="center" wrapText="1"/>
      <protection/>
    </xf>
    <xf numFmtId="0" fontId="35" fillId="24" borderId="11" xfId="438" applyFont="1" applyFill="1" applyBorder="1" applyAlignment="1">
      <alignment horizontal="left" vertical="center" wrapText="1"/>
      <protection/>
    </xf>
    <xf numFmtId="187" fontId="35" fillId="24" borderId="11" xfId="438" applyNumberFormat="1" applyFont="1" applyFill="1" applyBorder="1" applyAlignment="1" applyProtection="1">
      <alignment horizontal="right" vertical="center" wrapText="1"/>
      <protection/>
    </xf>
    <xf numFmtId="0" fontId="35" fillId="24" borderId="13" xfId="358" applyFont="1" applyFill="1" applyBorder="1">
      <alignment vertical="center"/>
      <protection/>
    </xf>
    <xf numFmtId="194" fontId="35" fillId="24" borderId="11" xfId="438" applyNumberFormat="1" applyFont="1" applyFill="1" applyBorder="1" applyAlignment="1">
      <alignment horizontal="right" vertical="center" wrapText="1"/>
      <protection/>
    </xf>
    <xf numFmtId="0" fontId="35" fillId="24" borderId="11" xfId="358" applyFont="1" applyFill="1" applyBorder="1">
      <alignment vertical="center"/>
      <protection/>
    </xf>
    <xf numFmtId="194" fontId="35" fillId="24" borderId="11" xfId="438" applyNumberFormat="1" applyFont="1" applyFill="1" applyBorder="1" applyAlignment="1" applyProtection="1">
      <alignment horizontal="right" vertical="center" wrapText="1"/>
      <protection/>
    </xf>
    <xf numFmtId="187" fontId="35" fillId="24" borderId="0" xfId="0" applyNumberFormat="1" applyFont="1" applyFill="1" applyAlignment="1">
      <alignment vertical="center"/>
    </xf>
    <xf numFmtId="187" fontId="37" fillId="24" borderId="11" xfId="438" applyNumberFormat="1" applyFont="1" applyFill="1" applyBorder="1">
      <alignment/>
      <protection/>
    </xf>
    <xf numFmtId="0" fontId="35" fillId="24" borderId="14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194" fontId="35" fillId="24" borderId="11" xfId="438" applyNumberFormat="1" applyFont="1" applyFill="1" applyBorder="1" applyAlignment="1">
      <alignment horizontal="right" vertical="center"/>
      <protection/>
    </xf>
    <xf numFmtId="187" fontId="35" fillId="24" borderId="11" xfId="438" applyNumberFormat="1" applyFont="1" applyFill="1" applyBorder="1" applyAlignment="1">
      <alignment horizontal="right" vertical="center" wrapText="1"/>
      <protection/>
    </xf>
    <xf numFmtId="0" fontId="35" fillId="24" borderId="14" xfId="438" applyFont="1" applyFill="1" applyBorder="1" applyAlignment="1">
      <alignment horizontal="left" vertical="center" wrapText="1"/>
      <protection/>
    </xf>
    <xf numFmtId="0" fontId="35" fillId="24" borderId="13" xfId="438" applyFont="1" applyFill="1" applyBorder="1" applyAlignment="1">
      <alignment horizontal="left" vertical="center" wrapText="1"/>
      <protection/>
    </xf>
    <xf numFmtId="187" fontId="35" fillId="24" borderId="11" xfId="438" applyNumberFormat="1" applyFont="1" applyFill="1" applyBorder="1" applyAlignment="1">
      <alignment horizontal="right" vertical="center"/>
      <protection/>
    </xf>
    <xf numFmtId="0" fontId="35" fillId="24" borderId="11" xfId="358" applyFont="1" applyFill="1" applyBorder="1" applyAlignment="1">
      <alignment horizontal="center" vertical="center"/>
      <protection/>
    </xf>
    <xf numFmtId="0" fontId="37" fillId="24" borderId="0" xfId="438" applyFont="1" applyFill="1" applyAlignment="1">
      <alignment wrapText="1"/>
      <protection/>
    </xf>
    <xf numFmtId="0" fontId="37" fillId="24" borderId="0" xfId="439" applyFont="1" applyFill="1">
      <alignment/>
      <protection/>
    </xf>
    <xf numFmtId="187" fontId="37" fillId="24" borderId="0" xfId="442" applyNumberFormat="1" applyFont="1" applyFill="1">
      <alignment/>
      <protection/>
    </xf>
    <xf numFmtId="187" fontId="36" fillId="24" borderId="0" xfId="439" applyNumberFormat="1" applyFont="1" applyFill="1" applyAlignment="1" applyProtection="1">
      <alignment horizontal="right" vertical="center"/>
      <protection/>
    </xf>
    <xf numFmtId="187" fontId="36" fillId="24" borderId="0" xfId="442" applyNumberFormat="1" applyFont="1" applyFill="1">
      <alignment/>
      <protection/>
    </xf>
    <xf numFmtId="187" fontId="36" fillId="24" borderId="0" xfId="442" applyNumberFormat="1" applyFont="1" applyFill="1" applyAlignment="1">
      <alignment horizontal="right" vertical="center"/>
      <protection/>
    </xf>
    <xf numFmtId="187" fontId="35" fillId="24" borderId="0" xfId="442" applyNumberFormat="1" applyFont="1" applyFill="1">
      <alignment/>
      <protection/>
    </xf>
    <xf numFmtId="187" fontId="35" fillId="24" borderId="15" xfId="442" applyNumberFormat="1" applyFont="1" applyFill="1" applyBorder="1" applyAlignment="1">
      <alignment horizontal="center" vertical="center"/>
      <protection/>
    </xf>
    <xf numFmtId="196" fontId="35" fillId="24" borderId="16" xfId="442" applyNumberFormat="1" applyFont="1" applyFill="1" applyBorder="1" applyAlignment="1">
      <alignment horizontal="center" vertical="center"/>
      <protection/>
    </xf>
    <xf numFmtId="196" fontId="35" fillId="24" borderId="11" xfId="442" applyNumberFormat="1" applyFont="1" applyFill="1" applyBorder="1" applyAlignment="1">
      <alignment horizontal="center" vertical="center"/>
      <protection/>
    </xf>
    <xf numFmtId="187" fontId="35" fillId="24" borderId="14" xfId="442" applyNumberFormat="1" applyFont="1" applyFill="1" applyBorder="1" applyAlignment="1" applyProtection="1">
      <alignment horizontal="left" vertical="center" wrapText="1"/>
      <protection/>
    </xf>
    <xf numFmtId="187" fontId="35" fillId="24" borderId="11" xfId="442" applyNumberFormat="1" applyFont="1" applyFill="1" applyBorder="1" applyAlignment="1" applyProtection="1">
      <alignment horizontal="left" vertical="center" wrapText="1"/>
      <protection/>
    </xf>
    <xf numFmtId="187" fontId="35" fillId="24" borderId="11" xfId="442" applyNumberFormat="1" applyFont="1" applyFill="1" applyBorder="1" applyAlignment="1">
      <alignment horizontal="right" vertical="center" wrapText="1"/>
      <protection/>
    </xf>
    <xf numFmtId="186" fontId="36" fillId="24" borderId="0" xfId="439" applyNumberFormat="1" applyFont="1" applyFill="1" applyAlignment="1" applyProtection="1">
      <alignment horizontal="right" vertical="center"/>
      <protection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5" fillId="24" borderId="0" xfId="0" applyFont="1" applyFill="1" applyAlignment="1">
      <alignment horizontal="righ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188" fontId="35" fillId="24" borderId="11" xfId="0" applyNumberFormat="1" applyFont="1" applyFill="1" applyBorder="1" applyAlignment="1">
      <alignment horizontal="right" vertical="center"/>
    </xf>
    <xf numFmtId="187" fontId="36" fillId="24" borderId="15" xfId="435" applyNumberFormat="1" applyFont="1" applyFill="1" applyBorder="1" applyAlignment="1">
      <alignment horizontal="center" vertical="center" wrapText="1"/>
      <protection/>
    </xf>
    <xf numFmtId="187" fontId="36" fillId="24" borderId="18" xfId="435" applyNumberFormat="1" applyFont="1" applyFill="1" applyBorder="1" applyAlignment="1">
      <alignment horizontal="center" vertical="center" wrapText="1"/>
      <protection/>
    </xf>
    <xf numFmtId="187" fontId="36" fillId="24" borderId="15" xfId="437" applyNumberFormat="1" applyFont="1" applyFill="1" applyBorder="1" applyAlignment="1">
      <alignment horizontal="center" vertical="center" wrapText="1"/>
      <protection/>
    </xf>
    <xf numFmtId="187" fontId="36" fillId="24" borderId="18" xfId="437" applyNumberFormat="1" applyFont="1" applyFill="1" applyBorder="1" applyAlignment="1">
      <alignment horizontal="center" vertical="center" wrapText="1"/>
      <protection/>
    </xf>
    <xf numFmtId="187" fontId="36" fillId="24" borderId="16" xfId="435" applyNumberFormat="1" applyFont="1" applyFill="1" applyBorder="1" applyAlignment="1">
      <alignment horizontal="center" vertical="center" wrapText="1"/>
      <protection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3" xfId="435" applyNumberFormat="1" applyFont="1" applyFill="1" applyBorder="1" applyAlignment="1">
      <alignment horizontal="left" vertical="center"/>
      <protection/>
    </xf>
    <xf numFmtId="187" fontId="36" fillId="24" borderId="14" xfId="435" applyNumberFormat="1" applyFont="1" applyFill="1" applyBorder="1" applyAlignment="1">
      <alignment horizontal="center" vertical="center"/>
      <protection/>
    </xf>
    <xf numFmtId="187" fontId="36" fillId="24" borderId="13" xfId="435" applyNumberFormat="1" applyFont="1" applyFill="1" applyBorder="1" applyAlignment="1">
      <alignment horizontal="center" vertical="center"/>
      <protection/>
    </xf>
    <xf numFmtId="187" fontId="36" fillId="24" borderId="14" xfId="435" applyNumberFormat="1" applyFont="1" applyFill="1" applyBorder="1" applyAlignment="1" applyProtection="1">
      <alignment horizontal="center" vertical="center"/>
      <protection/>
    </xf>
    <xf numFmtId="187" fontId="36" fillId="24" borderId="13" xfId="435" applyNumberFormat="1" applyFont="1" applyFill="1" applyBorder="1" applyAlignment="1" applyProtection="1">
      <alignment horizontal="center" vertical="center"/>
      <protection/>
    </xf>
    <xf numFmtId="187" fontId="36" fillId="24" borderId="0" xfId="435" applyNumberFormat="1" applyFont="1" applyFill="1" applyAlignment="1" applyProtection="1">
      <alignment horizontal="left" vertical="center" wrapText="1"/>
      <protection/>
    </xf>
    <xf numFmtId="187" fontId="41" fillId="24" borderId="0" xfId="435" applyNumberFormat="1" applyFont="1" applyFill="1" applyAlignment="1" applyProtection="1">
      <alignment horizontal="center" vertical="center"/>
      <protection/>
    </xf>
    <xf numFmtId="187" fontId="36" fillId="24" borderId="10" xfId="435" applyNumberFormat="1" applyFont="1" applyFill="1" applyBorder="1" applyAlignment="1">
      <alignment horizontal="left"/>
      <protection/>
    </xf>
    <xf numFmtId="187" fontId="36" fillId="24" borderId="21" xfId="435" applyNumberFormat="1" applyFont="1" applyFill="1" applyBorder="1" applyAlignment="1" applyProtection="1">
      <alignment horizontal="center" vertical="center"/>
      <protection/>
    </xf>
    <xf numFmtId="187" fontId="36" fillId="24" borderId="22" xfId="435" applyNumberFormat="1" applyFont="1" applyFill="1" applyBorder="1" applyAlignment="1" applyProtection="1">
      <alignment horizontal="center" vertical="center"/>
      <protection/>
    </xf>
    <xf numFmtId="187" fontId="36" fillId="24" borderId="23" xfId="435" applyNumberFormat="1" applyFont="1" applyFill="1" applyBorder="1" applyAlignment="1" applyProtection="1">
      <alignment horizontal="center" vertical="center"/>
      <protection/>
    </xf>
    <xf numFmtId="187" fontId="36" fillId="24" borderId="24" xfId="435" applyNumberFormat="1" applyFont="1" applyFill="1" applyBorder="1" applyAlignment="1" applyProtection="1">
      <alignment horizontal="center" vertical="center"/>
      <protection/>
    </xf>
    <xf numFmtId="187" fontId="36" fillId="24" borderId="17" xfId="435" applyNumberFormat="1" applyFont="1" applyFill="1" applyBorder="1" applyAlignment="1" applyProtection="1">
      <alignment horizontal="center" vertical="center"/>
      <protection/>
    </xf>
    <xf numFmtId="187" fontId="36" fillId="24" borderId="25" xfId="435" applyNumberFormat="1" applyFont="1" applyFill="1" applyBorder="1" applyAlignment="1" applyProtection="1">
      <alignment horizontal="center" vertical="center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5" xfId="435" applyNumberFormat="1" applyFont="1" applyFill="1" applyBorder="1" applyAlignment="1" applyProtection="1">
      <alignment horizontal="center" vertical="center" wrapText="1"/>
      <protection/>
    </xf>
    <xf numFmtId="187" fontId="36" fillId="24" borderId="16" xfId="435" applyNumberFormat="1" applyFont="1" applyFill="1" applyBorder="1" applyAlignment="1" applyProtection="1">
      <alignment horizontal="center" vertical="center" wrapText="1"/>
      <protection/>
    </xf>
    <xf numFmtId="187" fontId="36" fillId="24" borderId="18" xfId="435" applyNumberFormat="1" applyFont="1" applyFill="1" applyBorder="1" applyAlignment="1" applyProtection="1">
      <alignment horizontal="center" vertical="center" wrapText="1"/>
      <protection/>
    </xf>
    <xf numFmtId="187" fontId="36" fillId="24" borderId="14" xfId="435" applyNumberFormat="1" applyFont="1" applyFill="1" applyBorder="1" applyAlignment="1" applyProtection="1">
      <alignment horizontal="center" vertical="center" wrapText="1"/>
      <protection/>
    </xf>
    <xf numFmtId="187" fontId="36" fillId="24" borderId="13" xfId="435" applyNumberFormat="1" applyFont="1" applyFill="1" applyBorder="1" applyAlignment="1" applyProtection="1">
      <alignment horizontal="center" vertical="center" wrapText="1"/>
      <protection/>
    </xf>
    <xf numFmtId="187" fontId="36" fillId="24" borderId="14" xfId="435" applyNumberFormat="1" applyFont="1" applyFill="1" applyBorder="1" applyAlignment="1">
      <alignment horizontal="left" vertical="center" wrapText="1"/>
      <protection/>
    </xf>
    <xf numFmtId="187" fontId="36" fillId="24" borderId="13" xfId="435" applyNumberFormat="1" applyFont="1" applyFill="1" applyBorder="1" applyAlignment="1">
      <alignment horizontal="left" vertical="center" wrapText="1"/>
      <protection/>
    </xf>
    <xf numFmtId="187" fontId="36" fillId="24" borderId="14" xfId="435" applyNumberFormat="1" applyFont="1" applyFill="1" applyBorder="1" applyAlignment="1" applyProtection="1">
      <alignment horizontal="left" vertical="center" wrapText="1"/>
      <protection/>
    </xf>
    <xf numFmtId="187" fontId="36" fillId="24" borderId="13" xfId="435" applyNumberFormat="1" applyFont="1" applyFill="1" applyBorder="1" applyAlignment="1" applyProtection="1">
      <alignment horizontal="left" vertical="center" wrapText="1"/>
      <protection/>
    </xf>
    <xf numFmtId="49" fontId="36" fillId="24" borderId="15" xfId="440" applyNumberFormat="1" applyFont="1" applyFill="1" applyBorder="1" applyAlignment="1">
      <alignment horizontal="center" vertical="center" wrapText="1"/>
      <protection/>
    </xf>
    <xf numFmtId="49" fontId="36" fillId="24" borderId="18" xfId="440" applyNumberFormat="1" applyFont="1" applyFill="1" applyBorder="1" applyAlignment="1">
      <alignment horizontal="center" vertical="center" wrapText="1"/>
      <protection/>
    </xf>
    <xf numFmtId="49" fontId="36" fillId="24" borderId="15" xfId="440" applyNumberFormat="1" applyFont="1" applyFill="1" applyBorder="1" applyAlignment="1">
      <alignment horizontal="center" vertical="center"/>
      <protection/>
    </xf>
    <xf numFmtId="49" fontId="36" fillId="24" borderId="18" xfId="440" applyNumberFormat="1" applyFont="1" applyFill="1" applyBorder="1" applyAlignment="1">
      <alignment horizontal="center" vertical="center"/>
      <protection/>
    </xf>
    <xf numFmtId="184" fontId="41" fillId="24" borderId="0" xfId="440" applyNumberFormat="1" applyFont="1" applyFill="1" applyAlignment="1" applyProtection="1">
      <alignment horizontal="center" vertical="center"/>
      <protection/>
    </xf>
    <xf numFmtId="184" fontId="36" fillId="24" borderId="10" xfId="440" applyNumberFormat="1" applyFont="1" applyFill="1" applyBorder="1" applyAlignment="1" applyProtection="1">
      <alignment vertical="center"/>
      <protection/>
    </xf>
    <xf numFmtId="186" fontId="36" fillId="24" borderId="11" xfId="435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wrapText="1"/>
      <protection/>
    </xf>
    <xf numFmtId="0" fontId="36" fillId="24" borderId="15" xfId="440" applyNumberFormat="1" applyFont="1" applyFill="1" applyBorder="1" applyAlignment="1" applyProtection="1">
      <alignment horizontal="center" vertical="center"/>
      <protection/>
    </xf>
    <xf numFmtId="0" fontId="36" fillId="24" borderId="18" xfId="440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shrinkToFit="1"/>
      <protection/>
    </xf>
    <xf numFmtId="0" fontId="4" fillId="0" borderId="0" xfId="441" applyNumberFormat="1" applyFont="1" applyFill="1" applyAlignment="1" applyProtection="1">
      <alignment horizontal="center" vertical="center"/>
      <protection/>
    </xf>
    <xf numFmtId="184" fontId="3" fillId="0" borderId="10" xfId="441" applyNumberFormat="1" applyFont="1" applyFill="1" applyBorder="1" applyAlignment="1" applyProtection="1">
      <alignment vertical="center"/>
      <protection/>
    </xf>
    <xf numFmtId="184" fontId="3" fillId="2" borderId="10" xfId="441" applyNumberFormat="1" applyFont="1" applyFill="1" applyBorder="1" applyAlignment="1" applyProtection="1">
      <alignment vertical="center"/>
      <protection/>
    </xf>
    <xf numFmtId="0" fontId="3" fillId="0" borderId="21" xfId="441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5" xfId="441" applyNumberFormat="1" applyFont="1" applyFill="1" applyBorder="1" applyAlignment="1" applyProtection="1">
      <alignment horizontal="center" vertical="center" wrapText="1"/>
      <protection/>
    </xf>
    <xf numFmtId="0" fontId="3" fillId="0" borderId="18" xfId="441" applyNumberFormat="1" applyFont="1" applyFill="1" applyBorder="1" applyAlignment="1" applyProtection="1">
      <alignment horizontal="center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4" xfId="441" applyNumberFormat="1" applyFont="1" applyFill="1" applyBorder="1" applyAlignment="1" applyProtection="1">
      <alignment horizontal="center" vertical="center"/>
      <protection/>
    </xf>
    <xf numFmtId="0" fontId="3" fillId="0" borderId="12" xfId="441" applyNumberFormat="1" applyFont="1" applyFill="1" applyBorder="1" applyAlignment="1" applyProtection="1">
      <alignment horizontal="center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/>
      <protection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0" fontId="35" fillId="24" borderId="11" xfId="438" applyNumberFormat="1" applyFont="1" applyFill="1" applyBorder="1" applyAlignment="1" applyProtection="1">
      <alignment horizontal="center" vertical="center"/>
      <protection/>
    </xf>
    <xf numFmtId="49" fontId="35" fillId="24" borderId="15" xfId="438" applyNumberFormat="1" applyFont="1" applyFill="1" applyBorder="1" applyAlignment="1">
      <alignment horizontal="center" vertical="center" wrapText="1"/>
      <protection/>
    </xf>
    <xf numFmtId="49" fontId="35" fillId="24" borderId="18" xfId="438" applyNumberFormat="1" applyFont="1" applyFill="1" applyBorder="1" applyAlignment="1">
      <alignment horizontal="center" vertical="center" wrapText="1"/>
      <protection/>
    </xf>
    <xf numFmtId="193" fontId="35" fillId="24" borderId="21" xfId="438" applyNumberFormat="1" applyFont="1" applyFill="1" applyBorder="1" applyAlignment="1" applyProtection="1">
      <alignment horizontal="center" vertical="center" wrapText="1"/>
      <protection/>
    </xf>
    <xf numFmtId="193" fontId="35" fillId="24" borderId="22" xfId="438" applyNumberFormat="1" applyFont="1" applyFill="1" applyBorder="1" applyAlignment="1" applyProtection="1">
      <alignment horizontal="center" vertical="center" wrapText="1"/>
      <protection/>
    </xf>
    <xf numFmtId="193" fontId="35" fillId="24" borderId="23" xfId="438" applyNumberFormat="1" applyFont="1" applyFill="1" applyBorder="1" applyAlignment="1" applyProtection="1">
      <alignment horizontal="center" vertical="center" wrapText="1"/>
      <protection/>
    </xf>
    <xf numFmtId="193" fontId="35" fillId="24" borderId="24" xfId="438" applyNumberFormat="1" applyFont="1" applyFill="1" applyBorder="1" applyAlignment="1" applyProtection="1">
      <alignment horizontal="center" vertical="center" wrapText="1"/>
      <protection/>
    </xf>
    <xf numFmtId="193" fontId="35" fillId="24" borderId="17" xfId="438" applyNumberFormat="1" applyFont="1" applyFill="1" applyBorder="1" applyAlignment="1" applyProtection="1">
      <alignment horizontal="center" vertical="center" wrapText="1"/>
      <protection/>
    </xf>
    <xf numFmtId="193" fontId="35" fillId="24" borderId="25" xfId="438" applyNumberFormat="1" applyFont="1" applyFill="1" applyBorder="1" applyAlignment="1" applyProtection="1">
      <alignment horizontal="center" vertical="center" wrapText="1"/>
      <protection/>
    </xf>
    <xf numFmtId="0" fontId="35" fillId="24" borderId="11" xfId="438" applyFont="1" applyFill="1" applyBorder="1" applyAlignment="1">
      <alignment horizontal="left" vertical="center" wrapText="1"/>
      <protection/>
    </xf>
    <xf numFmtId="0" fontId="35" fillId="24" borderId="14" xfId="438" applyFont="1" applyFill="1" applyBorder="1" applyAlignment="1">
      <alignment horizontal="left" vertical="center" wrapText="1"/>
      <protection/>
    </xf>
    <xf numFmtId="0" fontId="35" fillId="24" borderId="13" xfId="438" applyFont="1" applyFill="1" applyBorder="1" applyAlignment="1">
      <alignment horizontal="left" vertical="center" wrapText="1"/>
      <protection/>
    </xf>
    <xf numFmtId="193" fontId="35" fillId="24" borderId="14" xfId="438" applyNumberFormat="1" applyFont="1" applyFill="1" applyBorder="1" applyAlignment="1" applyProtection="1">
      <alignment horizontal="center" vertical="center" wrapText="1"/>
      <protection/>
    </xf>
    <xf numFmtId="193" fontId="35" fillId="24" borderId="13" xfId="438" applyNumberFormat="1" applyFont="1" applyFill="1" applyBorder="1" applyAlignment="1" applyProtection="1">
      <alignment horizontal="center" vertical="center" wrapText="1"/>
      <protection/>
    </xf>
    <xf numFmtId="0" fontId="35" fillId="24" borderId="11" xfId="0" applyFont="1" applyFill="1" applyBorder="1" applyAlignment="1">
      <alignment vertical="center" wrapText="1"/>
    </xf>
    <xf numFmtId="0" fontId="35" fillId="24" borderId="15" xfId="438" applyFont="1" applyFill="1" applyBorder="1" applyAlignment="1">
      <alignment horizontal="center" vertical="center" wrapText="1"/>
      <protection/>
    </xf>
    <xf numFmtId="0" fontId="35" fillId="24" borderId="16" xfId="438" applyFont="1" applyFill="1" applyBorder="1" applyAlignment="1">
      <alignment horizontal="center" vertical="center" wrapText="1"/>
      <protection/>
    </xf>
    <xf numFmtId="193" fontId="41" fillId="24" borderId="0" xfId="438" applyNumberFormat="1" applyFont="1" applyFill="1" applyAlignment="1" applyProtection="1">
      <alignment horizontal="center" vertical="center" wrapText="1"/>
      <protection/>
    </xf>
    <xf numFmtId="193" fontId="36" fillId="24" borderId="10" xfId="438" applyNumberFormat="1" applyFont="1" applyFill="1" applyBorder="1" applyAlignment="1" applyProtection="1">
      <alignment vertical="center" wrapText="1"/>
      <protection/>
    </xf>
    <xf numFmtId="193" fontId="35" fillId="24" borderId="12" xfId="438" applyNumberFormat="1" applyFont="1" applyFill="1" applyBorder="1" applyAlignment="1" applyProtection="1">
      <alignment horizontal="center" vertical="center" wrapText="1"/>
      <protection/>
    </xf>
    <xf numFmtId="186" fontId="35" fillId="24" borderId="14" xfId="438" applyNumberFormat="1" applyFont="1" applyFill="1" applyBorder="1" applyAlignment="1" applyProtection="1">
      <alignment horizontal="center" vertical="center"/>
      <protection/>
    </xf>
    <xf numFmtId="186" fontId="35" fillId="24" borderId="12" xfId="438" applyNumberFormat="1" applyFont="1" applyFill="1" applyBorder="1" applyAlignment="1" applyProtection="1">
      <alignment horizontal="center" vertical="center"/>
      <protection/>
    </xf>
    <xf numFmtId="186" fontId="35" fillId="24" borderId="13" xfId="438" applyNumberFormat="1" applyFont="1" applyFill="1" applyBorder="1" applyAlignment="1" applyProtection="1">
      <alignment horizontal="center" vertical="center"/>
      <protection/>
    </xf>
    <xf numFmtId="193" fontId="35" fillId="24" borderId="14" xfId="438" applyNumberFormat="1" applyFont="1" applyFill="1" applyBorder="1" applyAlignment="1" applyProtection="1">
      <alignment horizontal="center" vertical="center"/>
      <protection/>
    </xf>
    <xf numFmtId="193" fontId="35" fillId="24" borderId="21" xfId="438" applyNumberFormat="1" applyFont="1" applyFill="1" applyBorder="1" applyAlignment="1" applyProtection="1">
      <alignment horizontal="center" vertical="center"/>
      <protection/>
    </xf>
    <xf numFmtId="0" fontId="4" fillId="0" borderId="0" xfId="439" applyNumberFormat="1" applyFont="1" applyFill="1" applyAlignment="1" applyProtection="1">
      <alignment horizontal="center" vertical="center"/>
      <protection/>
    </xf>
    <xf numFmtId="0" fontId="3" fillId="0" borderId="21" xfId="441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vertical="center" shrinkToFit="1"/>
    </xf>
    <xf numFmtId="0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18" xfId="441" applyNumberFormat="1" applyFont="1" applyFill="1" applyBorder="1" applyAlignment="1" applyProtection="1">
      <alignment horizontal="center" vertical="center" shrinkToFit="1"/>
      <protection/>
    </xf>
    <xf numFmtId="184" fontId="3" fillId="0" borderId="10" xfId="439" applyNumberFormat="1" applyFont="1" applyFill="1" applyBorder="1" applyAlignment="1" applyProtection="1">
      <alignment vertical="center"/>
      <protection/>
    </xf>
    <xf numFmtId="184" fontId="3" fillId="2" borderId="10" xfId="439" applyNumberFormat="1" applyFont="1" applyFill="1" applyBorder="1" applyAlignment="1" applyProtection="1">
      <alignment vertical="center"/>
      <protection/>
    </xf>
    <xf numFmtId="187" fontId="35" fillId="24" borderId="11" xfId="436" applyNumberFormat="1" applyFont="1" applyFill="1" applyBorder="1" applyAlignment="1">
      <alignment horizontal="center" vertical="center" wrapText="1"/>
      <protection/>
    </xf>
    <xf numFmtId="187" fontId="35" fillId="24" borderId="14" xfId="442" applyNumberFormat="1" applyFont="1" applyFill="1" applyBorder="1" applyAlignment="1" applyProtection="1">
      <alignment horizontal="center" vertical="center" wrapText="1"/>
      <protection/>
    </xf>
    <xf numFmtId="187" fontId="35" fillId="24" borderId="11" xfId="442" applyNumberFormat="1" applyFont="1" applyFill="1" applyBorder="1" applyAlignment="1" applyProtection="1">
      <alignment horizontal="center" vertical="center"/>
      <protection/>
    </xf>
    <xf numFmtId="187" fontId="36" fillId="24" borderId="20" xfId="435" applyNumberFormat="1" applyFont="1" applyFill="1" applyBorder="1" applyAlignment="1" applyProtection="1">
      <alignment horizontal="left" vertical="center" wrapText="1"/>
      <protection/>
    </xf>
    <xf numFmtId="187" fontId="41" fillId="24" borderId="0" xfId="442" applyNumberFormat="1" applyFont="1" applyFill="1" applyAlignment="1" applyProtection="1">
      <alignment horizontal="center" vertical="center"/>
      <protection/>
    </xf>
    <xf numFmtId="187" fontId="36" fillId="24" borderId="10" xfId="442" applyNumberFormat="1" applyFont="1" applyFill="1" applyBorder="1" applyAlignment="1">
      <alignment horizontal="left" vertical="center"/>
      <protection/>
    </xf>
    <xf numFmtId="187" fontId="35" fillId="24" borderId="11" xfId="436" applyNumberFormat="1" applyFont="1" applyFill="1" applyBorder="1" applyAlignment="1">
      <alignment horizontal="center" wrapText="1"/>
      <protection/>
    </xf>
    <xf numFmtId="187" fontId="35" fillId="24" borderId="18" xfId="442" applyNumberFormat="1" applyFont="1" applyFill="1" applyBorder="1" applyAlignment="1" applyProtection="1">
      <alignment horizontal="center" vertical="center" wrapText="1"/>
      <protection/>
    </xf>
    <xf numFmtId="187" fontId="35" fillId="24" borderId="11" xfId="442" applyNumberFormat="1" applyFont="1" applyFill="1" applyBorder="1" applyAlignment="1" applyProtection="1">
      <alignment horizontal="center" vertical="center" wrapText="1"/>
      <protection/>
    </xf>
    <xf numFmtId="187" fontId="35" fillId="24" borderId="15" xfId="436" applyNumberFormat="1" applyFont="1" applyFill="1" applyBorder="1" applyAlignment="1">
      <alignment horizontal="center" vertical="center" wrapText="1"/>
      <protection/>
    </xf>
    <xf numFmtId="187" fontId="35" fillId="24" borderId="16" xfId="436" applyNumberFormat="1" applyFont="1" applyFill="1" applyBorder="1" applyAlignment="1">
      <alignment horizontal="center" vertical="center" wrapText="1"/>
      <protection/>
    </xf>
    <xf numFmtId="187" fontId="35" fillId="24" borderId="18" xfId="436" applyNumberFormat="1" applyFont="1" applyFill="1" applyBorder="1" applyAlignment="1">
      <alignment horizontal="center" vertical="center" wrapText="1"/>
      <protection/>
    </xf>
    <xf numFmtId="0" fontId="41" fillId="24" borderId="0" xfId="0" applyFont="1" applyFill="1" applyAlignment="1">
      <alignment horizontal="center" vertical="center"/>
    </xf>
    <xf numFmtId="0" fontId="35" fillId="24" borderId="20" xfId="0" applyFont="1" applyFill="1" applyBorder="1" applyAlignment="1">
      <alignment horizontal="left" vertical="center" wrapText="1"/>
    </xf>
  </cellXfs>
  <cellStyles count="6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Hyperlink" xfId="443"/>
    <cellStyle name="好" xfId="444"/>
    <cellStyle name="好 2" xfId="445"/>
    <cellStyle name="好 2 2" xfId="446"/>
    <cellStyle name="好 2 3" xfId="447"/>
    <cellStyle name="好 2 4" xfId="448"/>
    <cellStyle name="好 3" xfId="449"/>
    <cellStyle name="汇总" xfId="450"/>
    <cellStyle name="汇总 2" xfId="451"/>
    <cellStyle name="汇总 3" xfId="452"/>
    <cellStyle name="汇总 4" xfId="453"/>
    <cellStyle name="Currency" xfId="454"/>
    <cellStyle name="Currency [0]" xfId="455"/>
    <cellStyle name="计算" xfId="456"/>
    <cellStyle name="计算 2" xfId="457"/>
    <cellStyle name="计算 2 2" xfId="458"/>
    <cellStyle name="计算 2 3" xfId="459"/>
    <cellStyle name="计算 2 4" xfId="460"/>
    <cellStyle name="计算 3" xfId="461"/>
    <cellStyle name="检查单元格" xfId="462"/>
    <cellStyle name="检查单元格 2" xfId="463"/>
    <cellStyle name="检查单元格 2 2" xfId="464"/>
    <cellStyle name="检查单元格 2 3" xfId="465"/>
    <cellStyle name="检查单元格 2 4" xfId="466"/>
    <cellStyle name="检查单元格 3" xfId="467"/>
    <cellStyle name="解释性文本" xfId="468"/>
    <cellStyle name="解释性文本 2" xfId="469"/>
    <cellStyle name="解释性文本 3" xfId="470"/>
    <cellStyle name="解释性文本 4" xfId="471"/>
    <cellStyle name="警告文本" xfId="472"/>
    <cellStyle name="警告文本 2" xfId="473"/>
    <cellStyle name="警告文本 3" xfId="474"/>
    <cellStyle name="警告文本 4" xfId="475"/>
    <cellStyle name="链接单元格" xfId="476"/>
    <cellStyle name="链接单元格 2" xfId="477"/>
    <cellStyle name="链接单元格 3" xfId="478"/>
    <cellStyle name="链接单元格 4" xfId="479"/>
    <cellStyle name="Comma" xfId="480"/>
    <cellStyle name="Comma [0]" xfId="481"/>
    <cellStyle name="强调文字颜色 1" xfId="482"/>
    <cellStyle name="强调文字颜色 1 2" xfId="483"/>
    <cellStyle name="强调文字颜色 1 2 2" xfId="484"/>
    <cellStyle name="强调文字颜色 1 2 3" xfId="485"/>
    <cellStyle name="强调文字颜色 1 2 4" xfId="486"/>
    <cellStyle name="强调文字颜色 1 3" xfId="487"/>
    <cellStyle name="强调文字颜色 2" xfId="488"/>
    <cellStyle name="强调文字颜色 2 2" xfId="489"/>
    <cellStyle name="强调文字颜色 2 2 2" xfId="490"/>
    <cellStyle name="强调文字颜色 2 2 3" xfId="491"/>
    <cellStyle name="强调文字颜色 2 2 4" xfId="492"/>
    <cellStyle name="强调文字颜色 2 3" xfId="493"/>
    <cellStyle name="强调文字颜色 3" xfId="494"/>
    <cellStyle name="强调文字颜色 3 2" xfId="495"/>
    <cellStyle name="强调文字颜色 3 2 2" xfId="496"/>
    <cellStyle name="强调文字颜色 3 2 3" xfId="497"/>
    <cellStyle name="强调文字颜色 3 2 4" xfId="498"/>
    <cellStyle name="强调文字颜色 3 3" xfId="499"/>
    <cellStyle name="强调文字颜色 4" xfId="500"/>
    <cellStyle name="强调文字颜色 4 2" xfId="501"/>
    <cellStyle name="强调文字颜色 4 2 2" xfId="502"/>
    <cellStyle name="强调文字颜色 4 2 3" xfId="503"/>
    <cellStyle name="强调文字颜色 4 2 4" xfId="504"/>
    <cellStyle name="强调文字颜色 4 3" xfId="505"/>
    <cellStyle name="强调文字颜色 5" xfId="506"/>
    <cellStyle name="强调文字颜色 5 2" xfId="507"/>
    <cellStyle name="强调文字颜色 5 2 2" xfId="508"/>
    <cellStyle name="强调文字颜色 5 2 3" xfId="509"/>
    <cellStyle name="强调文字颜色 5 2 4" xfId="510"/>
    <cellStyle name="强调文字颜色 5 3" xfId="511"/>
    <cellStyle name="强调文字颜色 6" xfId="512"/>
    <cellStyle name="强调文字颜色 6 2" xfId="513"/>
    <cellStyle name="强调文字颜色 6 2 2" xfId="514"/>
    <cellStyle name="强调文字颜色 6 2 3" xfId="515"/>
    <cellStyle name="强调文字颜色 6 2 4" xfId="516"/>
    <cellStyle name="强调文字颜色 6 3" xfId="517"/>
    <cellStyle name="适中" xfId="518"/>
    <cellStyle name="适中 2" xfId="519"/>
    <cellStyle name="适中 2 2" xfId="520"/>
    <cellStyle name="适中 2 3" xfId="521"/>
    <cellStyle name="适中 2 4" xfId="522"/>
    <cellStyle name="适中 3" xfId="523"/>
    <cellStyle name="输出" xfId="524"/>
    <cellStyle name="输出 2" xfId="525"/>
    <cellStyle name="输出 2 2" xfId="526"/>
    <cellStyle name="输出 2 3" xfId="527"/>
    <cellStyle name="输出 2 4" xfId="528"/>
    <cellStyle name="输出 3" xfId="529"/>
    <cellStyle name="输入" xfId="530"/>
    <cellStyle name="输入 2" xfId="531"/>
    <cellStyle name="输入 2 2" xfId="532"/>
    <cellStyle name="输入 2 3" xfId="533"/>
    <cellStyle name="输入 2 4" xfId="534"/>
    <cellStyle name="输入 3" xfId="535"/>
    <cellStyle name="Followed Hyperlink" xfId="536"/>
    <cellStyle name="着色 1" xfId="537"/>
    <cellStyle name="着色 1 2" xfId="538"/>
    <cellStyle name="着色 1 2 2" xfId="539"/>
    <cellStyle name="着色 1 2 3" xfId="540"/>
    <cellStyle name="着色 1 2 4" xfId="541"/>
    <cellStyle name="着色 1 2 5" xfId="542"/>
    <cellStyle name="着色 1 3" xfId="543"/>
    <cellStyle name="着色 1 4" xfId="544"/>
    <cellStyle name="着色 1 5" xfId="545"/>
    <cellStyle name="着色 1 6" xfId="546"/>
    <cellStyle name="着色 1 7" xfId="547"/>
    <cellStyle name="着色 1 8" xfId="548"/>
    <cellStyle name="着色 1 9" xfId="549"/>
    <cellStyle name="着色 2" xfId="550"/>
    <cellStyle name="着色 2 2" xfId="551"/>
    <cellStyle name="着色 2 2 2" xfId="552"/>
    <cellStyle name="着色 2 2 3" xfId="553"/>
    <cellStyle name="着色 2 2 4" xfId="554"/>
    <cellStyle name="着色 2 2 5" xfId="555"/>
    <cellStyle name="着色 2 3" xfId="556"/>
    <cellStyle name="着色 2 4" xfId="557"/>
    <cellStyle name="着色 2 5" xfId="558"/>
    <cellStyle name="着色 2 6" xfId="559"/>
    <cellStyle name="着色 2 7" xfId="560"/>
    <cellStyle name="着色 2 8" xfId="561"/>
    <cellStyle name="着色 2 9" xfId="562"/>
    <cellStyle name="着色 3" xfId="563"/>
    <cellStyle name="着色 3 2" xfId="564"/>
    <cellStyle name="着色 3 2 2" xfId="565"/>
    <cellStyle name="着色 3 2 3" xfId="566"/>
    <cellStyle name="着色 3 2 4" xfId="567"/>
    <cellStyle name="着色 3 2 5" xfId="568"/>
    <cellStyle name="着色 3 3" xfId="569"/>
    <cellStyle name="着色 3 4" xfId="570"/>
    <cellStyle name="着色 3 5" xfId="571"/>
    <cellStyle name="着色 3 6" xfId="572"/>
    <cellStyle name="着色 3 7" xfId="573"/>
    <cellStyle name="着色 3 8" xfId="574"/>
    <cellStyle name="着色 3 9" xfId="575"/>
    <cellStyle name="着色 4" xfId="576"/>
    <cellStyle name="着色 4 2" xfId="577"/>
    <cellStyle name="着色 4 2 2" xfId="578"/>
    <cellStyle name="着色 4 2 3" xfId="579"/>
    <cellStyle name="着色 4 2 4" xfId="580"/>
    <cellStyle name="着色 4 2 5" xfId="581"/>
    <cellStyle name="着色 4 3" xfId="582"/>
    <cellStyle name="着色 4 4" xfId="583"/>
    <cellStyle name="着色 4 5" xfId="584"/>
    <cellStyle name="着色 4 6" xfId="585"/>
    <cellStyle name="着色 4 7" xfId="586"/>
    <cellStyle name="着色 4 8" xfId="587"/>
    <cellStyle name="着色 4 9" xfId="588"/>
    <cellStyle name="着色 5" xfId="589"/>
    <cellStyle name="着色 5 2" xfId="590"/>
    <cellStyle name="着色 5 2 2" xfId="591"/>
    <cellStyle name="着色 5 2 3" xfId="592"/>
    <cellStyle name="着色 5 2 4" xfId="593"/>
    <cellStyle name="着色 5 2 5" xfId="594"/>
    <cellStyle name="着色 5 3" xfId="595"/>
    <cellStyle name="着色 5 4" xfId="596"/>
    <cellStyle name="着色 5 5" xfId="597"/>
    <cellStyle name="着色 5 6" xfId="598"/>
    <cellStyle name="着色 5 7" xfId="599"/>
    <cellStyle name="着色 5 8" xfId="600"/>
    <cellStyle name="着色 5 9" xfId="601"/>
    <cellStyle name="着色 6" xfId="602"/>
    <cellStyle name="着色 6 2" xfId="603"/>
    <cellStyle name="着色 6 2 2" xfId="604"/>
    <cellStyle name="着色 6 2 3" xfId="605"/>
    <cellStyle name="着色 6 2 4" xfId="606"/>
    <cellStyle name="着色 6 2 5" xfId="607"/>
    <cellStyle name="着色 6 3" xfId="608"/>
    <cellStyle name="着色 6 4" xfId="609"/>
    <cellStyle name="着色 6 5" xfId="610"/>
    <cellStyle name="着色 6 6" xfId="611"/>
    <cellStyle name="着色 6 7" xfId="612"/>
    <cellStyle name="着色 6 8" xfId="613"/>
    <cellStyle name="着色 6 9" xfId="614"/>
    <cellStyle name="注释" xfId="615"/>
    <cellStyle name="注释 2" xfId="616"/>
    <cellStyle name="注释 2 2" xfId="617"/>
    <cellStyle name="注释 2 3" xfId="618"/>
    <cellStyle name="注释 2 4" xfId="619"/>
    <cellStyle name="注释 3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showZeros="0" zoomScalePageLayoutView="0" workbookViewId="0" topLeftCell="A1">
      <selection activeCell="A26" sqref="A26:IV252"/>
    </sheetView>
  </sheetViews>
  <sheetFormatPr defaultColWidth="6.875" defaultRowHeight="14.25"/>
  <cols>
    <col min="1" max="1" width="3.50390625" style="59" customWidth="1"/>
    <col min="2" max="2" width="12.625" style="59" customWidth="1"/>
    <col min="3" max="3" width="12.125" style="59" customWidth="1"/>
    <col min="4" max="4" width="17.875" style="59" customWidth="1"/>
    <col min="5" max="5" width="11.625" style="59" customWidth="1"/>
    <col min="6" max="6" width="9.00390625" style="59" customWidth="1"/>
    <col min="7" max="7" width="10.50390625" style="59" customWidth="1"/>
    <col min="8" max="8" width="13.75390625" style="59" customWidth="1"/>
    <col min="9" max="9" width="12.625" style="59" customWidth="1"/>
    <col min="10" max="10" width="11.25390625" style="59" customWidth="1"/>
    <col min="11" max="11" width="10.375" style="59" customWidth="1"/>
    <col min="12" max="12" width="10.75390625" style="59" customWidth="1"/>
    <col min="13" max="13" width="11.50390625" style="86" customWidth="1"/>
    <col min="14" max="26" width="6.875" style="58" customWidth="1"/>
    <col min="27" max="244" width="6.875" style="59" customWidth="1"/>
    <col min="245" max="16384" width="6.875" style="59" customWidth="1"/>
  </cols>
  <sheetData>
    <row r="2" spans="1:13" ht="14.25">
      <c r="A2" s="179"/>
      <c r="B2" s="179"/>
      <c r="C2" s="55"/>
      <c r="D2" s="55"/>
      <c r="E2" s="55"/>
      <c r="F2" s="55"/>
      <c r="G2" s="55"/>
      <c r="H2" s="55"/>
      <c r="I2" s="56"/>
      <c r="J2" s="56"/>
      <c r="K2" s="56"/>
      <c r="L2" s="56"/>
      <c r="M2" s="57" t="s">
        <v>0</v>
      </c>
    </row>
    <row r="3" spans="1:13" ht="25.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4.25">
      <c r="A4" s="181" t="s">
        <v>186</v>
      </c>
      <c r="B4" s="181"/>
      <c r="C4" s="181"/>
      <c r="D4" s="181"/>
      <c r="E4" s="60"/>
      <c r="F4" s="60"/>
      <c r="G4" s="60"/>
      <c r="H4" s="60"/>
      <c r="I4" s="56"/>
      <c r="J4" s="56"/>
      <c r="K4" s="56"/>
      <c r="L4" s="56"/>
      <c r="M4" s="61" t="s">
        <v>2</v>
      </c>
    </row>
    <row r="5" spans="1:13" ht="14.25">
      <c r="A5" s="62" t="s">
        <v>3</v>
      </c>
      <c r="B5" s="62"/>
      <c r="C5" s="62"/>
      <c r="D5" s="62" t="s">
        <v>4</v>
      </c>
      <c r="E5" s="63"/>
      <c r="F5" s="63"/>
      <c r="G5" s="63"/>
      <c r="H5" s="62"/>
      <c r="I5" s="62"/>
      <c r="J5" s="62"/>
      <c r="K5" s="62"/>
      <c r="L5" s="62"/>
      <c r="M5" s="64"/>
    </row>
    <row r="6" spans="1:13" ht="14.25">
      <c r="A6" s="182" t="s">
        <v>5</v>
      </c>
      <c r="B6" s="183"/>
      <c r="C6" s="177" t="s">
        <v>6</v>
      </c>
      <c r="D6" s="177" t="s">
        <v>7</v>
      </c>
      <c r="E6" s="188" t="s">
        <v>8</v>
      </c>
      <c r="F6" s="189" t="s">
        <v>9</v>
      </c>
      <c r="G6" s="188" t="s">
        <v>10</v>
      </c>
      <c r="H6" s="65" t="s">
        <v>11</v>
      </c>
      <c r="I6" s="65"/>
      <c r="J6" s="65"/>
      <c r="K6" s="65"/>
      <c r="L6" s="65"/>
      <c r="M6" s="64"/>
    </row>
    <row r="7" spans="1:13" ht="14.25">
      <c r="A7" s="184"/>
      <c r="B7" s="185"/>
      <c r="C7" s="182"/>
      <c r="D7" s="177"/>
      <c r="E7" s="188"/>
      <c r="F7" s="190"/>
      <c r="G7" s="188"/>
      <c r="H7" s="192" t="s">
        <v>12</v>
      </c>
      <c r="I7" s="193"/>
      <c r="J7" s="168" t="s">
        <v>13</v>
      </c>
      <c r="K7" s="168" t="s">
        <v>14</v>
      </c>
      <c r="L7" s="168" t="s">
        <v>15</v>
      </c>
      <c r="M7" s="170" t="s">
        <v>16</v>
      </c>
    </row>
    <row r="8" spans="1:13" ht="14.25">
      <c r="A8" s="186"/>
      <c r="B8" s="187"/>
      <c r="C8" s="182"/>
      <c r="D8" s="177"/>
      <c r="E8" s="188"/>
      <c r="F8" s="191"/>
      <c r="G8" s="188"/>
      <c r="H8" s="66" t="s">
        <v>17</v>
      </c>
      <c r="I8" s="67" t="s">
        <v>18</v>
      </c>
      <c r="J8" s="169"/>
      <c r="K8" s="169"/>
      <c r="L8" s="169"/>
      <c r="M8" s="171"/>
    </row>
    <row r="9" spans="1:13" ht="14.25">
      <c r="A9" s="168" t="s">
        <v>12</v>
      </c>
      <c r="B9" s="68" t="s">
        <v>17</v>
      </c>
      <c r="C9" s="69">
        <v>468.35</v>
      </c>
      <c r="D9" s="70" t="s">
        <v>19</v>
      </c>
      <c r="E9" s="71">
        <v>444.34999999999997</v>
      </c>
      <c r="F9" s="71">
        <v>0</v>
      </c>
      <c r="G9" s="71">
        <v>0</v>
      </c>
      <c r="H9" s="71">
        <v>444.34999999999997</v>
      </c>
      <c r="I9" s="71">
        <v>444.34999999999997</v>
      </c>
      <c r="J9" s="71">
        <v>0</v>
      </c>
      <c r="K9" s="71">
        <v>0</v>
      </c>
      <c r="L9" s="71">
        <v>0</v>
      </c>
      <c r="M9" s="72">
        <v>0</v>
      </c>
    </row>
    <row r="10" spans="1:13" ht="14.25">
      <c r="A10" s="172"/>
      <c r="B10" s="68" t="s">
        <v>20</v>
      </c>
      <c r="C10" s="69">
        <v>468.35</v>
      </c>
      <c r="D10" s="73" t="s">
        <v>21</v>
      </c>
      <c r="E10" s="69">
        <v>393.94</v>
      </c>
      <c r="F10" s="69">
        <v>0</v>
      </c>
      <c r="G10" s="69">
        <v>0</v>
      </c>
      <c r="H10" s="69">
        <v>393.94</v>
      </c>
      <c r="I10" s="71">
        <v>393.94</v>
      </c>
      <c r="J10" s="69">
        <v>0</v>
      </c>
      <c r="K10" s="69">
        <v>0</v>
      </c>
      <c r="L10" s="69">
        <v>0</v>
      </c>
      <c r="M10" s="72">
        <v>0</v>
      </c>
    </row>
    <row r="11" spans="1:13" ht="24">
      <c r="A11" s="172"/>
      <c r="B11" s="74" t="s">
        <v>22</v>
      </c>
      <c r="C11" s="69"/>
      <c r="D11" s="75" t="s">
        <v>23</v>
      </c>
      <c r="E11" s="69">
        <v>17.51</v>
      </c>
      <c r="F11" s="69">
        <v>0</v>
      </c>
      <c r="G11" s="69">
        <v>0</v>
      </c>
      <c r="H11" s="69">
        <v>17.51</v>
      </c>
      <c r="I11" s="71">
        <v>17.51</v>
      </c>
      <c r="J11" s="69">
        <v>0</v>
      </c>
      <c r="K11" s="69">
        <v>0</v>
      </c>
      <c r="L11" s="69">
        <v>0</v>
      </c>
      <c r="M11" s="72">
        <v>0</v>
      </c>
    </row>
    <row r="12" spans="1:13" ht="14.25">
      <c r="A12" s="172"/>
      <c r="B12" s="68" t="s">
        <v>24</v>
      </c>
      <c r="C12" s="69"/>
      <c r="D12" s="75" t="s">
        <v>25</v>
      </c>
      <c r="E12" s="69">
        <v>32.9</v>
      </c>
      <c r="F12" s="69">
        <v>0</v>
      </c>
      <c r="G12" s="69">
        <v>0</v>
      </c>
      <c r="H12" s="69">
        <v>32.9</v>
      </c>
      <c r="I12" s="71">
        <v>32.9</v>
      </c>
      <c r="J12" s="69">
        <v>0</v>
      </c>
      <c r="K12" s="69">
        <v>0</v>
      </c>
      <c r="L12" s="69">
        <v>0</v>
      </c>
      <c r="M12" s="72">
        <v>0</v>
      </c>
    </row>
    <row r="13" spans="1:13" ht="24">
      <c r="A13" s="172"/>
      <c r="B13" s="74" t="s">
        <v>26</v>
      </c>
      <c r="C13" s="69"/>
      <c r="D13" s="75" t="s">
        <v>27</v>
      </c>
      <c r="E13" s="69">
        <v>584</v>
      </c>
      <c r="F13" s="69">
        <v>0</v>
      </c>
      <c r="G13" s="69">
        <v>560</v>
      </c>
      <c r="H13" s="69">
        <v>24</v>
      </c>
      <c r="I13" s="71">
        <v>24</v>
      </c>
      <c r="J13" s="69">
        <v>0</v>
      </c>
      <c r="K13" s="69">
        <v>0</v>
      </c>
      <c r="L13" s="69">
        <v>0</v>
      </c>
      <c r="M13" s="69">
        <v>0</v>
      </c>
    </row>
    <row r="14" spans="1:13" ht="24">
      <c r="A14" s="172"/>
      <c r="B14" s="74" t="s">
        <v>28</v>
      </c>
      <c r="C14" s="69"/>
      <c r="D14" s="75" t="s">
        <v>29</v>
      </c>
      <c r="E14" s="69">
        <v>584</v>
      </c>
      <c r="F14" s="69">
        <v>0</v>
      </c>
      <c r="G14" s="69">
        <v>560</v>
      </c>
      <c r="H14" s="69">
        <v>24</v>
      </c>
      <c r="I14" s="71">
        <v>24</v>
      </c>
      <c r="J14" s="69"/>
      <c r="K14" s="69"/>
      <c r="L14" s="69">
        <v>0</v>
      </c>
      <c r="M14" s="72">
        <v>0</v>
      </c>
    </row>
    <row r="15" spans="1:13" ht="14.25">
      <c r="A15" s="173" t="s">
        <v>13</v>
      </c>
      <c r="B15" s="174"/>
      <c r="C15" s="69">
        <v>0</v>
      </c>
      <c r="D15" s="75" t="s">
        <v>30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72">
        <v>0</v>
      </c>
    </row>
    <row r="16" spans="1:13" ht="14.25">
      <c r="A16" s="76" t="s">
        <v>14</v>
      </c>
      <c r="B16" s="77"/>
      <c r="C16" s="69">
        <v>0</v>
      </c>
      <c r="D16" s="78" t="s">
        <v>31</v>
      </c>
      <c r="E16" s="69">
        <v>0</v>
      </c>
      <c r="F16" s="69">
        <v>0</v>
      </c>
      <c r="G16" s="69">
        <v>0</v>
      </c>
      <c r="H16" s="69"/>
      <c r="I16" s="69">
        <v>0</v>
      </c>
      <c r="J16" s="69"/>
      <c r="K16" s="69">
        <v>0</v>
      </c>
      <c r="L16" s="69">
        <v>0</v>
      </c>
      <c r="M16" s="72">
        <v>0</v>
      </c>
    </row>
    <row r="17" spans="1:13" ht="14.25">
      <c r="A17" s="79" t="s">
        <v>15</v>
      </c>
      <c r="B17" s="80"/>
      <c r="C17" s="69">
        <v>0</v>
      </c>
      <c r="D17" s="81" t="s">
        <v>32</v>
      </c>
      <c r="E17" s="69">
        <v>0</v>
      </c>
      <c r="F17" s="69"/>
      <c r="G17" s="69"/>
      <c r="H17" s="69"/>
      <c r="I17" s="69">
        <v>0</v>
      </c>
      <c r="J17" s="69">
        <v>0</v>
      </c>
      <c r="K17" s="69">
        <v>0</v>
      </c>
      <c r="L17" s="69">
        <v>0</v>
      </c>
      <c r="M17" s="72">
        <v>0</v>
      </c>
    </row>
    <row r="18" spans="1:13" ht="14.25">
      <c r="A18" s="196" t="s">
        <v>16</v>
      </c>
      <c r="B18" s="197"/>
      <c r="C18" s="69">
        <v>0</v>
      </c>
      <c r="D18" s="81" t="s">
        <v>33</v>
      </c>
      <c r="E18" s="69">
        <v>0</v>
      </c>
      <c r="F18" s="69">
        <v>0</v>
      </c>
      <c r="G18" s="69">
        <v>0</v>
      </c>
      <c r="H18" s="69"/>
      <c r="I18" s="69">
        <v>0</v>
      </c>
      <c r="J18" s="69">
        <v>0</v>
      </c>
      <c r="K18" s="69">
        <v>0</v>
      </c>
      <c r="L18" s="69">
        <v>0</v>
      </c>
      <c r="M18" s="72">
        <v>0</v>
      </c>
    </row>
    <row r="19" spans="1:13" ht="14.25">
      <c r="A19" s="196"/>
      <c r="B19" s="197"/>
      <c r="C19" s="69"/>
      <c r="D19" s="78" t="s">
        <v>34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2">
        <v>0</v>
      </c>
    </row>
    <row r="20" spans="1:13" ht="14.25">
      <c r="A20" s="175"/>
      <c r="B20" s="176"/>
      <c r="C20" s="69"/>
      <c r="D20" s="82" t="s">
        <v>35</v>
      </c>
      <c r="E20" s="69">
        <v>0</v>
      </c>
      <c r="F20" s="69">
        <v>0</v>
      </c>
      <c r="G20" s="69">
        <v>0</v>
      </c>
      <c r="H20" s="69"/>
      <c r="I20" s="69">
        <v>0</v>
      </c>
      <c r="J20" s="69"/>
      <c r="K20" s="69">
        <v>0</v>
      </c>
      <c r="L20" s="69">
        <v>0</v>
      </c>
      <c r="M20" s="72">
        <v>0</v>
      </c>
    </row>
    <row r="21" spans="1:13" ht="14.25">
      <c r="A21" s="175" t="s">
        <v>36</v>
      </c>
      <c r="B21" s="176"/>
      <c r="C21" s="69">
        <v>468.35</v>
      </c>
      <c r="D21" s="82"/>
      <c r="E21" s="83"/>
      <c r="F21" s="83"/>
      <c r="G21" s="83"/>
      <c r="H21" s="83"/>
      <c r="I21" s="83"/>
      <c r="J21" s="83"/>
      <c r="K21" s="83"/>
      <c r="L21" s="83"/>
      <c r="M21" s="72"/>
    </row>
    <row r="22" spans="1:13" ht="14.25">
      <c r="A22" s="194" t="s">
        <v>37</v>
      </c>
      <c r="B22" s="195"/>
      <c r="C22" s="71">
        <v>560</v>
      </c>
      <c r="D22" s="82"/>
      <c r="E22" s="71"/>
      <c r="F22" s="71"/>
      <c r="G22" s="71"/>
      <c r="H22" s="84"/>
      <c r="I22" s="71"/>
      <c r="J22" s="71"/>
      <c r="K22" s="71"/>
      <c r="L22" s="71"/>
      <c r="M22" s="72"/>
    </row>
    <row r="23" spans="1:13" ht="14.25">
      <c r="A23" s="194" t="s">
        <v>38</v>
      </c>
      <c r="B23" s="195"/>
      <c r="C23" s="71">
        <v>0</v>
      </c>
      <c r="D23" s="68"/>
      <c r="E23" s="71"/>
      <c r="F23" s="71"/>
      <c r="G23" s="71"/>
      <c r="H23" s="84"/>
      <c r="I23" s="71"/>
      <c r="J23" s="71"/>
      <c r="K23" s="71"/>
      <c r="L23" s="71"/>
      <c r="M23" s="72"/>
    </row>
    <row r="24" spans="1:13" ht="14.25">
      <c r="A24" s="175"/>
      <c r="B24" s="176"/>
      <c r="C24" s="71"/>
      <c r="D24" s="68"/>
      <c r="E24" s="71"/>
      <c r="F24" s="71"/>
      <c r="G24" s="71"/>
      <c r="H24" s="84"/>
      <c r="I24" s="71"/>
      <c r="J24" s="71"/>
      <c r="K24" s="71"/>
      <c r="L24" s="71"/>
      <c r="M24" s="72"/>
    </row>
    <row r="25" spans="1:13" ht="14.25">
      <c r="A25" s="177" t="s">
        <v>39</v>
      </c>
      <c r="B25" s="178"/>
      <c r="C25" s="69">
        <v>1028.35</v>
      </c>
      <c r="D25" s="85" t="s">
        <v>40</v>
      </c>
      <c r="E25" s="69">
        <v>1028.35</v>
      </c>
      <c r="F25" s="71">
        <v>0</v>
      </c>
      <c r="G25" s="71">
        <v>560</v>
      </c>
      <c r="H25" s="69">
        <v>468.34999999999997</v>
      </c>
      <c r="I25" s="69">
        <v>468.34999999999997</v>
      </c>
      <c r="J25" s="71">
        <v>0</v>
      </c>
      <c r="K25" s="71">
        <v>0</v>
      </c>
      <c r="L25" s="71">
        <v>0</v>
      </c>
      <c r="M25" s="72">
        <v>0</v>
      </c>
    </row>
  </sheetData>
  <sheetProtection formatCells="0" formatColumns="0" formatRows="0"/>
  <mergeCells count="24">
    <mergeCell ref="A23:B23"/>
    <mergeCell ref="A18:B18"/>
    <mergeCell ref="A19:B19"/>
    <mergeCell ref="J7:J8"/>
    <mergeCell ref="A25:B25"/>
    <mergeCell ref="A20:B20"/>
    <mergeCell ref="A21:B21"/>
    <mergeCell ref="A2:B2"/>
    <mergeCell ref="A3:M3"/>
    <mergeCell ref="A4:D4"/>
    <mergeCell ref="A6:B8"/>
    <mergeCell ref="C6:C8"/>
    <mergeCell ref="D6:D8"/>
    <mergeCell ref="E6:E8"/>
    <mergeCell ref="K7:K8"/>
    <mergeCell ref="L7:L8"/>
    <mergeCell ref="M7:M8"/>
    <mergeCell ref="A9:A14"/>
    <mergeCell ref="A15:B15"/>
    <mergeCell ref="A24:B24"/>
    <mergeCell ref="F6:F8"/>
    <mergeCell ref="G6:G8"/>
    <mergeCell ref="H7:I7"/>
    <mergeCell ref="A22:B22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zoomScalePageLayoutView="0" workbookViewId="0" topLeftCell="A1">
      <selection activeCell="A17" sqref="A17:IV137"/>
    </sheetView>
  </sheetViews>
  <sheetFormatPr defaultColWidth="7.25390625" defaultRowHeight="14.25" outlineLevelRow="2"/>
  <cols>
    <col min="1" max="1" width="8.125" style="93" customWidth="1"/>
    <col min="2" max="2" width="16.875" style="93" customWidth="1"/>
    <col min="3" max="3" width="8.50390625" style="93" customWidth="1"/>
    <col min="4" max="4" width="22.125" style="107" customWidth="1"/>
    <col min="5" max="5" width="8.625" style="93" customWidth="1"/>
    <col min="6" max="6" width="8.625" style="108" customWidth="1"/>
    <col min="7" max="18" width="8.625" style="93" customWidth="1"/>
    <col min="19" max="16384" width="7.25390625" style="93" customWidth="1"/>
  </cols>
  <sheetData>
    <row r="1" spans="1:18" ht="25.5" customHeight="1">
      <c r="A1" s="87"/>
      <c r="B1" s="87"/>
      <c r="C1" s="88"/>
      <c r="D1" s="89"/>
      <c r="E1" s="90"/>
      <c r="F1" s="91"/>
      <c r="G1" s="92"/>
      <c r="H1" s="92"/>
      <c r="I1" s="92"/>
      <c r="J1" s="92"/>
      <c r="K1" s="92"/>
      <c r="R1" s="94" t="s">
        <v>41</v>
      </c>
    </row>
    <row r="2" spans="3:18" ht="25.5" customHeight="1" outlineLevel="1">
      <c r="C2" s="202" t="s">
        <v>42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3:18" ht="25.5" customHeight="1" outlineLevel="1">
      <c r="C3" s="203"/>
      <c r="D3" s="203"/>
      <c r="F3" s="91"/>
      <c r="G3" s="92"/>
      <c r="H3" s="92"/>
      <c r="I3" s="92"/>
      <c r="J3" s="92"/>
      <c r="K3" s="92"/>
      <c r="R3" s="95" t="s">
        <v>2</v>
      </c>
    </row>
    <row r="4" spans="1:18" ht="23.25" customHeight="1" outlineLevel="2">
      <c r="A4" s="205" t="s">
        <v>43</v>
      </c>
      <c r="B4" s="205" t="s">
        <v>44</v>
      </c>
      <c r="C4" s="206" t="s">
        <v>45</v>
      </c>
      <c r="D4" s="208" t="s">
        <v>46</v>
      </c>
      <c r="E4" s="205" t="s">
        <v>47</v>
      </c>
      <c r="F4" s="204" t="s">
        <v>12</v>
      </c>
      <c r="G4" s="204"/>
      <c r="H4" s="204"/>
      <c r="I4" s="204"/>
      <c r="J4" s="204"/>
      <c r="K4" s="198" t="s">
        <v>13</v>
      </c>
      <c r="L4" s="198" t="s">
        <v>14</v>
      </c>
      <c r="M4" s="198" t="s">
        <v>15</v>
      </c>
      <c r="N4" s="198" t="s">
        <v>48</v>
      </c>
      <c r="O4" s="198" t="s">
        <v>49</v>
      </c>
      <c r="P4" s="198" t="s">
        <v>10</v>
      </c>
      <c r="Q4" s="198" t="s">
        <v>9</v>
      </c>
      <c r="R4" s="200" t="s">
        <v>16</v>
      </c>
    </row>
    <row r="5" spans="1:18" ht="34.5" customHeight="1" outlineLevel="2">
      <c r="A5" s="205"/>
      <c r="B5" s="205"/>
      <c r="C5" s="207"/>
      <c r="D5" s="208"/>
      <c r="E5" s="205"/>
      <c r="F5" s="96" t="s">
        <v>20</v>
      </c>
      <c r="G5" s="97" t="s">
        <v>50</v>
      </c>
      <c r="H5" s="97" t="s">
        <v>24</v>
      </c>
      <c r="I5" s="97" t="s">
        <v>51</v>
      </c>
      <c r="J5" s="97" t="s">
        <v>28</v>
      </c>
      <c r="K5" s="199"/>
      <c r="L5" s="199"/>
      <c r="M5" s="199"/>
      <c r="N5" s="199"/>
      <c r="O5" s="199"/>
      <c r="P5" s="199"/>
      <c r="Q5" s="199"/>
      <c r="R5" s="201"/>
    </row>
    <row r="6" spans="1:18" s="101" customFormat="1" ht="21.75" customHeight="1" outlineLevel="2">
      <c r="A6" s="98" t="s">
        <v>52</v>
      </c>
      <c r="B6" s="98" t="s">
        <v>52</v>
      </c>
      <c r="C6" s="99" t="s">
        <v>52</v>
      </c>
      <c r="D6" s="98" t="s">
        <v>52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100">
        <v>7</v>
      </c>
      <c r="L6" s="100">
        <v>8</v>
      </c>
      <c r="M6" s="100">
        <v>9</v>
      </c>
      <c r="N6" s="100">
        <v>10</v>
      </c>
      <c r="O6" s="100">
        <v>11</v>
      </c>
      <c r="P6" s="100">
        <v>12</v>
      </c>
      <c r="Q6" s="100">
        <v>13</v>
      </c>
      <c r="R6" s="100">
        <v>14</v>
      </c>
    </row>
    <row r="7" spans="1:18" s="105" customFormat="1" ht="14.25" outlineLevel="2">
      <c r="A7" s="102">
        <v>400001</v>
      </c>
      <c r="B7" s="102" t="s">
        <v>187</v>
      </c>
      <c r="C7" s="102">
        <v>2010401</v>
      </c>
      <c r="D7" s="103" t="s">
        <v>53</v>
      </c>
      <c r="E7" s="104">
        <f aca="true" t="shared" si="0" ref="E7:E16">F7+G7+H7+I7+J7+K7+L7+M7+N7+O7+P7+Q7+R7</f>
        <v>370.09882200000004</v>
      </c>
      <c r="F7" s="104">
        <v>370.09882200000004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</row>
    <row r="8" spans="1:18" s="105" customFormat="1" ht="14.25" outlineLevel="2">
      <c r="A8" s="102">
        <v>400001</v>
      </c>
      <c r="B8" s="102" t="s">
        <v>187</v>
      </c>
      <c r="C8" s="102">
        <v>2010402</v>
      </c>
      <c r="D8" s="103" t="s">
        <v>64</v>
      </c>
      <c r="E8" s="104">
        <f t="shared" si="0"/>
        <v>574</v>
      </c>
      <c r="F8" s="104">
        <v>14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560</v>
      </c>
      <c r="Q8" s="104">
        <v>0</v>
      </c>
      <c r="R8" s="104">
        <v>0</v>
      </c>
    </row>
    <row r="9" spans="1:18" s="105" customFormat="1" ht="14.25" outlineLevel="2">
      <c r="A9" s="102">
        <v>400001</v>
      </c>
      <c r="B9" s="102" t="s">
        <v>187</v>
      </c>
      <c r="C9" s="102">
        <v>2010406</v>
      </c>
      <c r="D9" s="103" t="s">
        <v>188</v>
      </c>
      <c r="E9" s="104">
        <f t="shared" si="0"/>
        <v>10</v>
      </c>
      <c r="F9" s="104">
        <v>10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</row>
    <row r="10" spans="1:18" s="105" customFormat="1" ht="14.25" outlineLevel="2">
      <c r="A10" s="102">
        <v>400001</v>
      </c>
      <c r="B10" s="102" t="s">
        <v>187</v>
      </c>
      <c r="C10" s="102">
        <v>2080502</v>
      </c>
      <c r="D10" s="103" t="s">
        <v>66</v>
      </c>
      <c r="E10" s="104">
        <f t="shared" si="0"/>
        <v>2.142</v>
      </c>
      <c r="F10" s="104">
        <v>2.142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</row>
    <row r="11" spans="1:18" s="105" customFormat="1" ht="14.25" outlineLevel="2">
      <c r="A11" s="102">
        <v>400001</v>
      </c>
      <c r="B11" s="102" t="s">
        <v>187</v>
      </c>
      <c r="C11" s="102">
        <v>2080505</v>
      </c>
      <c r="D11" s="103" t="s">
        <v>55</v>
      </c>
      <c r="E11" s="104">
        <f t="shared" si="0"/>
        <v>41.166000000000004</v>
      </c>
      <c r="F11" s="104">
        <v>41.166000000000004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</row>
    <row r="12" spans="1:18" s="105" customFormat="1" ht="14.25" outlineLevel="2">
      <c r="A12" s="102">
        <v>400001</v>
      </c>
      <c r="B12" s="102" t="s">
        <v>187</v>
      </c>
      <c r="C12" s="102">
        <v>2082702</v>
      </c>
      <c r="D12" s="103" t="s">
        <v>57</v>
      </c>
      <c r="E12" s="104">
        <f t="shared" si="0"/>
        <v>0.3030264000000001</v>
      </c>
      <c r="F12" s="104">
        <v>0.3030264000000001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s="105" customFormat="1" ht="14.25" outlineLevel="2">
      <c r="A13" s="102">
        <v>400001</v>
      </c>
      <c r="B13" s="102" t="s">
        <v>187</v>
      </c>
      <c r="C13" s="102">
        <v>2082703</v>
      </c>
      <c r="D13" s="103" t="s">
        <v>59</v>
      </c>
      <c r="E13" s="104">
        <f t="shared" si="0"/>
        <v>0.6060528000000002</v>
      </c>
      <c r="F13" s="104">
        <v>0.6060528000000002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s="105" customFormat="1" ht="14.25" outlineLevel="2">
      <c r="A14" s="102">
        <v>400001</v>
      </c>
      <c r="B14" s="102" t="s">
        <v>187</v>
      </c>
      <c r="C14" s="102">
        <v>2101101</v>
      </c>
      <c r="D14" s="103" t="s">
        <v>61</v>
      </c>
      <c r="E14" s="104">
        <f t="shared" si="0"/>
        <v>9.348792000000001</v>
      </c>
      <c r="F14" s="104">
        <v>9.348792000000001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</row>
    <row r="15" spans="1:18" s="105" customFormat="1" ht="14.25" outlineLevel="2">
      <c r="A15" s="102">
        <v>400001</v>
      </c>
      <c r="B15" s="102" t="s">
        <v>187</v>
      </c>
      <c r="C15" s="102">
        <v>2210201</v>
      </c>
      <c r="D15" s="103" t="s">
        <v>63</v>
      </c>
      <c r="E15" s="104">
        <f t="shared" si="0"/>
        <v>20.683152</v>
      </c>
      <c r="F15" s="104">
        <v>20.683152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s="105" customFormat="1" ht="14.25" outlineLevel="1">
      <c r="A16" s="106" t="s">
        <v>189</v>
      </c>
      <c r="B16" s="102"/>
      <c r="C16" s="102"/>
      <c r="D16" s="103"/>
      <c r="E16" s="104">
        <f t="shared" si="0"/>
        <v>1028.3478452</v>
      </c>
      <c r="F16" s="104">
        <f aca="true" t="shared" si="1" ref="F16:R16">SUBTOTAL(9,F7:F15)</f>
        <v>468.34784520000005</v>
      </c>
      <c r="G16" s="104">
        <f t="shared" si="1"/>
        <v>0</v>
      </c>
      <c r="H16" s="104">
        <f t="shared" si="1"/>
        <v>0</v>
      </c>
      <c r="I16" s="104">
        <f t="shared" si="1"/>
        <v>0</v>
      </c>
      <c r="J16" s="104">
        <f t="shared" si="1"/>
        <v>0</v>
      </c>
      <c r="K16" s="104">
        <f t="shared" si="1"/>
        <v>0</v>
      </c>
      <c r="L16" s="104">
        <f t="shared" si="1"/>
        <v>0</v>
      </c>
      <c r="M16" s="104">
        <f t="shared" si="1"/>
        <v>0</v>
      </c>
      <c r="N16" s="104">
        <f t="shared" si="1"/>
        <v>0</v>
      </c>
      <c r="O16" s="104">
        <f t="shared" si="1"/>
        <v>0</v>
      </c>
      <c r="P16" s="104">
        <f t="shared" si="1"/>
        <v>560</v>
      </c>
      <c r="Q16" s="104">
        <f t="shared" si="1"/>
        <v>0</v>
      </c>
      <c r="R16" s="104">
        <f t="shared" si="1"/>
        <v>0</v>
      </c>
    </row>
  </sheetData>
  <sheetProtection formatCells="0" formatColumns="0" formatRows="0"/>
  <autoFilter ref="A1:R6"/>
  <mergeCells count="16"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  <mergeCell ref="Q4:Q5"/>
    <mergeCell ref="R4:R5"/>
    <mergeCell ref="M4:M5"/>
    <mergeCell ref="N4:N5"/>
    <mergeCell ref="O4:O5"/>
    <mergeCell ref="P4:P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showGridLines="0" showZero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8" sqref="A18:IV107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4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238" width="7.25390625" style="1" customWidth="1"/>
    <col min="239" max="16384" width="7.25390625" style="1" customWidth="1"/>
  </cols>
  <sheetData>
    <row r="1" spans="1:238" ht="25.5" customHeight="1">
      <c r="A1" s="35"/>
      <c r="B1" s="36"/>
      <c r="C1" s="36"/>
      <c r="D1" s="37"/>
      <c r="E1" s="38"/>
      <c r="F1" s="38"/>
      <c r="G1" s="38"/>
      <c r="H1" s="39"/>
      <c r="I1" s="38"/>
      <c r="J1" s="38"/>
      <c r="K1" s="38"/>
      <c r="L1" s="42" t="s">
        <v>68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 outlineLevel="1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 outlineLevel="1">
      <c r="A3" s="210"/>
      <c r="B3" s="211"/>
      <c r="C3" s="211"/>
      <c r="D3" s="211"/>
      <c r="E3" s="38"/>
      <c r="F3" s="40"/>
      <c r="G3" s="40"/>
      <c r="H3" s="40"/>
      <c r="I3" s="40"/>
      <c r="J3" s="53"/>
      <c r="K3" s="53"/>
      <c r="L3" s="43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 outlineLevel="2">
      <c r="A4" s="212" t="s">
        <v>43</v>
      </c>
      <c r="B4" s="214" t="s">
        <v>44</v>
      </c>
      <c r="C4" s="215" t="s">
        <v>45</v>
      </c>
      <c r="D4" s="217" t="s">
        <v>46</v>
      </c>
      <c r="E4" s="214" t="s">
        <v>47</v>
      </c>
      <c r="F4" s="11" t="s">
        <v>70</v>
      </c>
      <c r="G4" s="11"/>
      <c r="H4" s="11"/>
      <c r="I4" s="26"/>
      <c r="J4" s="218" t="s">
        <v>71</v>
      </c>
      <c r="K4" s="219"/>
      <c r="L4" s="22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 outlineLevel="2">
      <c r="A5" s="213"/>
      <c r="B5" s="214"/>
      <c r="C5" s="216"/>
      <c r="D5" s="217"/>
      <c r="E5" s="214"/>
      <c r="F5" s="12" t="s">
        <v>17</v>
      </c>
      <c r="G5" s="10" t="s">
        <v>72</v>
      </c>
      <c r="H5" s="10" t="s">
        <v>73</v>
      </c>
      <c r="I5" s="10" t="s">
        <v>74</v>
      </c>
      <c r="J5" s="10" t="s">
        <v>17</v>
      </c>
      <c r="K5" s="10" t="s">
        <v>75</v>
      </c>
      <c r="L5" s="10" t="s">
        <v>76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25.5" customHeight="1" outlineLevel="1">
      <c r="A6" s="51"/>
      <c r="B6" s="54" t="s">
        <v>185</v>
      </c>
      <c r="C6" s="52"/>
      <c r="D6" s="44"/>
      <c r="E6" s="10">
        <f aca="true" t="shared" si="0" ref="E6:L6">SUBTOTAL(9,E4:E5)</f>
        <v>0</v>
      </c>
      <c r="F6" s="12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238" s="28" customFormat="1" ht="21.75" customHeight="1" outlineLevel="2">
      <c r="A7" s="41" t="s">
        <v>52</v>
      </c>
      <c r="B7" s="32" t="s">
        <v>52</v>
      </c>
      <c r="C7" s="32"/>
      <c r="D7" s="32" t="s">
        <v>52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</row>
    <row r="8" spans="1:12" s="113" customFormat="1" ht="21.75" customHeight="1" outlineLevel="2">
      <c r="A8" s="109">
        <v>400001</v>
      </c>
      <c r="B8" s="110" t="s">
        <v>187</v>
      </c>
      <c r="C8" s="109" t="s">
        <v>190</v>
      </c>
      <c r="D8" s="109" t="s">
        <v>53</v>
      </c>
      <c r="E8" s="111">
        <f aca="true" t="shared" si="1" ref="E8:E16">F8+J8</f>
        <v>370.098822</v>
      </c>
      <c r="F8" s="111">
        <f aca="true" t="shared" si="2" ref="F8:F17">G8+H8+I8</f>
        <v>370.098822</v>
      </c>
      <c r="G8" s="112">
        <v>342.428766</v>
      </c>
      <c r="H8" s="112">
        <v>17.506056</v>
      </c>
      <c r="I8" s="112">
        <v>10.164</v>
      </c>
      <c r="J8" s="111">
        <f aca="true" t="shared" si="3" ref="J8:J16">K8+L8</f>
        <v>0</v>
      </c>
      <c r="K8" s="112">
        <v>0</v>
      </c>
      <c r="L8" s="112">
        <v>0</v>
      </c>
    </row>
    <row r="9" spans="1:12" s="113" customFormat="1" ht="21.75" customHeight="1" outlineLevel="2">
      <c r="A9" s="109">
        <v>400001</v>
      </c>
      <c r="B9" s="110" t="s">
        <v>187</v>
      </c>
      <c r="C9" s="109" t="s">
        <v>191</v>
      </c>
      <c r="D9" s="109" t="s">
        <v>64</v>
      </c>
      <c r="E9" s="111">
        <f t="shared" si="1"/>
        <v>574</v>
      </c>
      <c r="F9" s="111">
        <f t="shared" si="2"/>
        <v>0</v>
      </c>
      <c r="G9" s="112">
        <v>0</v>
      </c>
      <c r="H9" s="112">
        <v>0</v>
      </c>
      <c r="I9" s="112">
        <v>0</v>
      </c>
      <c r="J9" s="111">
        <f t="shared" si="3"/>
        <v>574</v>
      </c>
      <c r="K9" s="112">
        <v>574</v>
      </c>
      <c r="L9" s="112">
        <v>0</v>
      </c>
    </row>
    <row r="10" spans="1:12" s="113" customFormat="1" ht="21.75" customHeight="1" outlineLevel="2">
      <c r="A10" s="109">
        <v>400001</v>
      </c>
      <c r="B10" s="110" t="s">
        <v>187</v>
      </c>
      <c r="C10" s="109" t="s">
        <v>192</v>
      </c>
      <c r="D10" s="109" t="s">
        <v>188</v>
      </c>
      <c r="E10" s="111">
        <f t="shared" si="1"/>
        <v>10</v>
      </c>
      <c r="F10" s="111">
        <f t="shared" si="2"/>
        <v>0</v>
      </c>
      <c r="G10" s="112">
        <v>0</v>
      </c>
      <c r="H10" s="112">
        <v>0</v>
      </c>
      <c r="I10" s="112">
        <v>0</v>
      </c>
      <c r="J10" s="111">
        <f t="shared" si="3"/>
        <v>10</v>
      </c>
      <c r="K10" s="112">
        <v>10</v>
      </c>
      <c r="L10" s="112">
        <v>0</v>
      </c>
    </row>
    <row r="11" spans="1:12" s="113" customFormat="1" ht="21.75" customHeight="1" outlineLevel="2">
      <c r="A11" s="109">
        <v>400001</v>
      </c>
      <c r="B11" s="110" t="s">
        <v>187</v>
      </c>
      <c r="C11" s="109" t="s">
        <v>65</v>
      </c>
      <c r="D11" s="109" t="s">
        <v>66</v>
      </c>
      <c r="E11" s="111">
        <f t="shared" si="1"/>
        <v>2.142</v>
      </c>
      <c r="F11" s="111">
        <f t="shared" si="2"/>
        <v>2.142</v>
      </c>
      <c r="G11" s="112">
        <v>0.09000000000000001</v>
      </c>
      <c r="H11" s="112">
        <v>0</v>
      </c>
      <c r="I11" s="112">
        <v>2.052</v>
      </c>
      <c r="J11" s="111">
        <f t="shared" si="3"/>
        <v>0</v>
      </c>
      <c r="K11" s="112">
        <v>0</v>
      </c>
      <c r="L11" s="112">
        <v>0</v>
      </c>
    </row>
    <row r="12" spans="1:12" s="113" customFormat="1" ht="21.75" customHeight="1" outlineLevel="2">
      <c r="A12" s="109">
        <v>400001</v>
      </c>
      <c r="B12" s="110" t="s">
        <v>187</v>
      </c>
      <c r="C12" s="109" t="s">
        <v>54</v>
      </c>
      <c r="D12" s="109" t="s">
        <v>55</v>
      </c>
      <c r="E12" s="111">
        <f t="shared" si="1"/>
        <v>41.166000000000004</v>
      </c>
      <c r="F12" s="111">
        <f t="shared" si="2"/>
        <v>41.166000000000004</v>
      </c>
      <c r="G12" s="112">
        <v>41.166000000000004</v>
      </c>
      <c r="H12" s="112">
        <v>0</v>
      </c>
      <c r="I12" s="112">
        <v>0</v>
      </c>
      <c r="J12" s="111">
        <f t="shared" si="3"/>
        <v>0</v>
      </c>
      <c r="K12" s="112">
        <v>0</v>
      </c>
      <c r="L12" s="112">
        <v>0</v>
      </c>
    </row>
    <row r="13" spans="1:12" s="113" customFormat="1" ht="21.75" customHeight="1" outlineLevel="2">
      <c r="A13" s="109">
        <v>400001</v>
      </c>
      <c r="B13" s="110" t="s">
        <v>187</v>
      </c>
      <c r="C13" s="109" t="s">
        <v>56</v>
      </c>
      <c r="D13" s="109" t="s">
        <v>57</v>
      </c>
      <c r="E13" s="111">
        <f t="shared" si="1"/>
        <v>0.3030264000000001</v>
      </c>
      <c r="F13" s="111">
        <f t="shared" si="2"/>
        <v>0.3030264000000001</v>
      </c>
      <c r="G13" s="112">
        <v>0.3030264000000001</v>
      </c>
      <c r="H13" s="112">
        <v>0</v>
      </c>
      <c r="I13" s="112">
        <v>0</v>
      </c>
      <c r="J13" s="111">
        <f t="shared" si="3"/>
        <v>0</v>
      </c>
      <c r="K13" s="112">
        <v>0</v>
      </c>
      <c r="L13" s="112">
        <v>0</v>
      </c>
    </row>
    <row r="14" spans="1:12" s="113" customFormat="1" ht="21.75" customHeight="1" outlineLevel="2">
      <c r="A14" s="109">
        <v>400001</v>
      </c>
      <c r="B14" s="110" t="s">
        <v>187</v>
      </c>
      <c r="C14" s="109" t="s">
        <v>58</v>
      </c>
      <c r="D14" s="109" t="s">
        <v>59</v>
      </c>
      <c r="E14" s="111">
        <f t="shared" si="1"/>
        <v>0.6060528000000002</v>
      </c>
      <c r="F14" s="111">
        <f t="shared" si="2"/>
        <v>0.6060528000000002</v>
      </c>
      <c r="G14" s="112">
        <v>0.6060528000000002</v>
      </c>
      <c r="H14" s="112">
        <v>0</v>
      </c>
      <c r="I14" s="112">
        <v>0</v>
      </c>
      <c r="J14" s="111">
        <f t="shared" si="3"/>
        <v>0</v>
      </c>
      <c r="K14" s="112">
        <v>0</v>
      </c>
      <c r="L14" s="112">
        <v>0</v>
      </c>
    </row>
    <row r="15" spans="1:12" s="113" customFormat="1" ht="21.75" customHeight="1" outlineLevel="2">
      <c r="A15" s="109">
        <v>400001</v>
      </c>
      <c r="B15" s="110" t="s">
        <v>187</v>
      </c>
      <c r="C15" s="109" t="s">
        <v>60</v>
      </c>
      <c r="D15" s="109" t="s">
        <v>61</v>
      </c>
      <c r="E15" s="111">
        <f t="shared" si="1"/>
        <v>9.348792000000001</v>
      </c>
      <c r="F15" s="111">
        <f t="shared" si="2"/>
        <v>9.348792000000001</v>
      </c>
      <c r="G15" s="112">
        <v>9.348792000000001</v>
      </c>
      <c r="H15" s="112">
        <v>0</v>
      </c>
      <c r="I15" s="112">
        <v>0</v>
      </c>
      <c r="J15" s="111">
        <f t="shared" si="3"/>
        <v>0</v>
      </c>
      <c r="K15" s="112">
        <v>0</v>
      </c>
      <c r="L15" s="112">
        <v>0</v>
      </c>
    </row>
    <row r="16" spans="1:12" s="113" customFormat="1" ht="21.75" customHeight="1" outlineLevel="2">
      <c r="A16" s="109">
        <v>400001</v>
      </c>
      <c r="B16" s="110" t="s">
        <v>187</v>
      </c>
      <c r="C16" s="109" t="s">
        <v>62</v>
      </c>
      <c r="D16" s="109" t="s">
        <v>63</v>
      </c>
      <c r="E16" s="111">
        <f t="shared" si="1"/>
        <v>20.683152</v>
      </c>
      <c r="F16" s="111">
        <f t="shared" si="2"/>
        <v>20.683152</v>
      </c>
      <c r="G16" s="112">
        <v>0</v>
      </c>
      <c r="H16" s="112">
        <v>0</v>
      </c>
      <c r="I16" s="112">
        <v>20.683152</v>
      </c>
      <c r="J16" s="111">
        <f t="shared" si="3"/>
        <v>0</v>
      </c>
      <c r="K16" s="112">
        <v>0</v>
      </c>
      <c r="L16" s="112">
        <v>0</v>
      </c>
    </row>
    <row r="17" spans="1:12" s="113" customFormat="1" ht="21.75" customHeight="1" outlineLevel="1">
      <c r="A17" s="109"/>
      <c r="B17" s="114" t="s">
        <v>193</v>
      </c>
      <c r="C17" s="109"/>
      <c r="D17" s="109"/>
      <c r="E17" s="111">
        <f aca="true" t="shared" si="4" ref="E17:L17">SUBTOTAL(9,E8:E16)</f>
        <v>1028.3478452000002</v>
      </c>
      <c r="F17" s="111">
        <f t="shared" si="2"/>
        <v>444.3478452</v>
      </c>
      <c r="G17" s="112">
        <f t="shared" si="4"/>
        <v>393.9426372</v>
      </c>
      <c r="H17" s="112">
        <f t="shared" si="4"/>
        <v>17.506056</v>
      </c>
      <c r="I17" s="112">
        <f t="shared" si="4"/>
        <v>32.899152</v>
      </c>
      <c r="J17" s="111">
        <f t="shared" si="4"/>
        <v>584</v>
      </c>
      <c r="K17" s="112">
        <f t="shared" si="4"/>
        <v>584</v>
      </c>
      <c r="L17" s="112">
        <f t="shared" si="4"/>
        <v>0</v>
      </c>
    </row>
  </sheetData>
  <sheetProtection/>
  <autoFilter ref="A1:L7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1">
      <selection activeCell="A36" sqref="A36:IV421"/>
    </sheetView>
  </sheetViews>
  <sheetFormatPr defaultColWidth="7.25390625" defaultRowHeight="14.25"/>
  <cols>
    <col min="1" max="1" width="4.125" style="146" customWidth="1"/>
    <col min="2" max="2" width="28.75390625" style="146" customWidth="1"/>
    <col min="3" max="3" width="15.25390625" style="121" customWidth="1"/>
    <col min="4" max="4" width="29.125" style="121" customWidth="1"/>
    <col min="5" max="5" width="17.125" style="121" customWidth="1"/>
    <col min="6" max="6" width="13.875" style="121" customWidth="1"/>
    <col min="7" max="7" width="13.125" style="121" customWidth="1"/>
    <col min="8" max="12" width="11.25390625" style="121" customWidth="1"/>
    <col min="13" max="16384" width="7.25390625" style="121" customWidth="1"/>
  </cols>
  <sheetData>
    <row r="1" spans="1:12" ht="25.5">
      <c r="A1" s="115"/>
      <c r="B1" s="115"/>
      <c r="C1" s="116"/>
      <c r="D1" s="116"/>
      <c r="E1" s="117"/>
      <c r="F1" s="117"/>
      <c r="G1" s="118"/>
      <c r="H1" s="118"/>
      <c r="I1" s="118"/>
      <c r="J1" s="118"/>
      <c r="K1" s="119"/>
      <c r="L1" s="120" t="s">
        <v>77</v>
      </c>
    </row>
    <row r="2" spans="1:12" ht="25.5">
      <c r="A2" s="242" t="s">
        <v>78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5.5">
      <c r="A3" s="243" t="s">
        <v>186</v>
      </c>
      <c r="B3" s="243"/>
      <c r="C3" s="243"/>
      <c r="D3" s="243"/>
      <c r="E3" s="243"/>
      <c r="F3" s="122"/>
      <c r="G3" s="122"/>
      <c r="H3" s="122"/>
      <c r="I3" s="122"/>
      <c r="J3" s="122"/>
      <c r="K3" s="122"/>
      <c r="L3" s="123" t="s">
        <v>2</v>
      </c>
    </row>
    <row r="4" spans="1:12" ht="14.25">
      <c r="A4" s="237" t="s">
        <v>3</v>
      </c>
      <c r="B4" s="244"/>
      <c r="C4" s="238"/>
      <c r="D4" s="124" t="s">
        <v>4</v>
      </c>
      <c r="E4" s="125"/>
      <c r="F4" s="124"/>
      <c r="G4" s="124"/>
      <c r="H4" s="124"/>
      <c r="I4" s="124"/>
      <c r="J4" s="124"/>
      <c r="K4" s="124"/>
      <c r="L4" s="124"/>
    </row>
    <row r="5" spans="1:12" ht="14.25">
      <c r="A5" s="228" t="s">
        <v>79</v>
      </c>
      <c r="B5" s="229"/>
      <c r="C5" s="248" t="s">
        <v>6</v>
      </c>
      <c r="D5" s="248" t="s">
        <v>80</v>
      </c>
      <c r="E5" s="225" t="s">
        <v>8</v>
      </c>
      <c r="F5" s="126" t="s">
        <v>11</v>
      </c>
      <c r="G5" s="126"/>
      <c r="H5" s="126"/>
      <c r="I5" s="126"/>
      <c r="J5" s="126"/>
      <c r="K5" s="126"/>
      <c r="L5" s="126"/>
    </row>
    <row r="6" spans="1:12" ht="14.25">
      <c r="A6" s="230"/>
      <c r="B6" s="231"/>
      <c r="C6" s="249"/>
      <c r="D6" s="248"/>
      <c r="E6" s="225"/>
      <c r="F6" s="245" t="s">
        <v>12</v>
      </c>
      <c r="G6" s="246"/>
      <c r="H6" s="246"/>
      <c r="I6" s="246"/>
      <c r="J6" s="246"/>
      <c r="K6" s="247"/>
      <c r="L6" s="226" t="s">
        <v>14</v>
      </c>
    </row>
    <row r="7" spans="1:12" ht="42.75">
      <c r="A7" s="232"/>
      <c r="B7" s="233"/>
      <c r="C7" s="249"/>
      <c r="D7" s="248"/>
      <c r="E7" s="225"/>
      <c r="F7" s="127" t="s">
        <v>17</v>
      </c>
      <c r="G7" s="128" t="s">
        <v>20</v>
      </c>
      <c r="H7" s="129" t="s">
        <v>81</v>
      </c>
      <c r="I7" s="129" t="s">
        <v>24</v>
      </c>
      <c r="J7" s="129" t="s">
        <v>51</v>
      </c>
      <c r="K7" s="130" t="s">
        <v>28</v>
      </c>
      <c r="L7" s="227"/>
    </row>
    <row r="8" spans="1:12" ht="14.25">
      <c r="A8" s="240" t="s">
        <v>12</v>
      </c>
      <c r="B8" s="130" t="s">
        <v>20</v>
      </c>
      <c r="C8" s="131">
        <v>468.35</v>
      </c>
      <c r="D8" s="132" t="s">
        <v>82</v>
      </c>
      <c r="E8" s="133">
        <f>F8+L8</f>
        <v>394.1</v>
      </c>
      <c r="F8" s="133">
        <f>SUM(G8:K8)</f>
        <v>394.1</v>
      </c>
      <c r="G8" s="133">
        <v>394.1</v>
      </c>
      <c r="H8" s="133">
        <v>0</v>
      </c>
      <c r="I8" s="133">
        <v>0</v>
      </c>
      <c r="J8" s="133"/>
      <c r="K8" s="133"/>
      <c r="L8" s="133">
        <v>0</v>
      </c>
    </row>
    <row r="9" spans="1:12" ht="14.25">
      <c r="A9" s="241"/>
      <c r="B9" s="130" t="s">
        <v>50</v>
      </c>
      <c r="C9" s="131">
        <f>H35</f>
        <v>0</v>
      </c>
      <c r="D9" s="134" t="s">
        <v>83</v>
      </c>
      <c r="E9" s="133">
        <f aca="true" t="shared" si="0" ref="E9:E34">F9+L9</f>
        <v>0</v>
      </c>
      <c r="F9" s="133">
        <f aca="true" t="shared" si="1" ref="F9:F34">SUM(G9:K9)</f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</row>
    <row r="10" spans="1:12" ht="14.25">
      <c r="A10" s="241"/>
      <c r="B10" s="130" t="s">
        <v>24</v>
      </c>
      <c r="C10" s="131">
        <f>I35</f>
        <v>0</v>
      </c>
      <c r="D10" s="134" t="s">
        <v>84</v>
      </c>
      <c r="E10" s="133">
        <f t="shared" si="0"/>
        <v>0</v>
      </c>
      <c r="F10" s="133">
        <f t="shared" si="1"/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</row>
    <row r="11" spans="1:12" ht="14.25">
      <c r="A11" s="241"/>
      <c r="B11" s="130" t="s">
        <v>51</v>
      </c>
      <c r="C11" s="131">
        <f>J35</f>
        <v>0</v>
      </c>
      <c r="D11" s="134" t="s">
        <v>85</v>
      </c>
      <c r="E11" s="133">
        <f t="shared" si="0"/>
        <v>0</v>
      </c>
      <c r="F11" s="133">
        <f t="shared" si="1"/>
        <v>0</v>
      </c>
      <c r="G11" s="135"/>
      <c r="H11" s="135"/>
      <c r="I11" s="135">
        <v>0</v>
      </c>
      <c r="J11" s="135">
        <v>0</v>
      </c>
      <c r="K11" s="135"/>
      <c r="L11" s="135">
        <v>0</v>
      </c>
    </row>
    <row r="12" spans="1:12" ht="14.25">
      <c r="A12" s="241"/>
      <c r="B12" s="130" t="s">
        <v>28</v>
      </c>
      <c r="C12" s="131">
        <f>K35</f>
        <v>0</v>
      </c>
      <c r="D12" s="134" t="s">
        <v>86</v>
      </c>
      <c r="E12" s="133">
        <f t="shared" si="0"/>
        <v>0</v>
      </c>
      <c r="F12" s="133">
        <f t="shared" si="1"/>
        <v>0</v>
      </c>
      <c r="G12" s="135"/>
      <c r="H12" s="135"/>
      <c r="I12" s="135"/>
      <c r="J12" s="135"/>
      <c r="K12" s="135">
        <v>0</v>
      </c>
      <c r="L12" s="135">
        <v>0</v>
      </c>
    </row>
    <row r="13" spans="1:12" ht="14.25">
      <c r="A13" s="234" t="s">
        <v>14</v>
      </c>
      <c r="B13" s="234"/>
      <c r="C13" s="131">
        <f>L35</f>
        <v>0</v>
      </c>
      <c r="D13" s="134" t="s">
        <v>87</v>
      </c>
      <c r="E13" s="133">
        <f t="shared" si="0"/>
        <v>0</v>
      </c>
      <c r="F13" s="133">
        <f t="shared" si="1"/>
        <v>0</v>
      </c>
      <c r="G13" s="135"/>
      <c r="H13" s="135">
        <v>0</v>
      </c>
      <c r="I13" s="135">
        <v>0</v>
      </c>
      <c r="J13" s="135">
        <v>0</v>
      </c>
      <c r="K13" s="135">
        <v>0</v>
      </c>
      <c r="L13" s="135">
        <v>0</v>
      </c>
    </row>
    <row r="14" spans="1:12" ht="14.25">
      <c r="A14" s="234"/>
      <c r="B14" s="234"/>
      <c r="C14" s="136"/>
      <c r="D14" s="134" t="s">
        <v>88</v>
      </c>
      <c r="E14" s="133">
        <f t="shared" si="0"/>
        <v>0</v>
      </c>
      <c r="F14" s="133">
        <f t="shared" si="1"/>
        <v>0</v>
      </c>
      <c r="G14" s="135"/>
      <c r="H14" s="135">
        <v>0</v>
      </c>
      <c r="I14" s="135">
        <v>0</v>
      </c>
      <c r="J14" s="135">
        <v>0</v>
      </c>
      <c r="K14" s="135"/>
      <c r="L14" s="135">
        <v>0</v>
      </c>
    </row>
    <row r="15" spans="1:12" ht="14.25">
      <c r="A15" s="234"/>
      <c r="B15" s="234"/>
      <c r="C15" s="137"/>
      <c r="D15" s="132" t="s">
        <v>89</v>
      </c>
      <c r="E15" s="133">
        <f t="shared" si="0"/>
        <v>44.22</v>
      </c>
      <c r="F15" s="133">
        <f t="shared" si="1"/>
        <v>44.22</v>
      </c>
      <c r="G15" s="135">
        <v>44.22</v>
      </c>
      <c r="H15" s="135"/>
      <c r="I15" s="135"/>
      <c r="J15" s="135"/>
      <c r="K15" s="135"/>
      <c r="L15" s="135">
        <v>0</v>
      </c>
    </row>
    <row r="16" spans="1:12" ht="14.25">
      <c r="A16" s="239"/>
      <c r="B16" s="239"/>
      <c r="C16" s="104"/>
      <c r="D16" s="134" t="s">
        <v>90</v>
      </c>
      <c r="E16" s="133">
        <f t="shared" si="0"/>
        <v>0</v>
      </c>
      <c r="F16" s="133">
        <f t="shared" si="1"/>
        <v>0</v>
      </c>
      <c r="G16" s="135"/>
      <c r="H16" s="135">
        <v>0</v>
      </c>
      <c r="I16" s="135">
        <v>0</v>
      </c>
      <c r="J16" s="135">
        <v>0</v>
      </c>
      <c r="K16" s="135">
        <v>0</v>
      </c>
      <c r="L16" s="135">
        <v>0</v>
      </c>
    </row>
    <row r="17" spans="1:12" ht="14.25">
      <c r="A17" s="223"/>
      <c r="B17" s="224"/>
      <c r="C17" s="104"/>
      <c r="D17" s="134" t="s">
        <v>91</v>
      </c>
      <c r="E17" s="133">
        <f t="shared" si="0"/>
        <v>9.35</v>
      </c>
      <c r="F17" s="133">
        <f t="shared" si="1"/>
        <v>9.35</v>
      </c>
      <c r="G17" s="135">
        <v>9.35</v>
      </c>
      <c r="H17" s="135"/>
      <c r="I17" s="135"/>
      <c r="J17" s="135">
        <v>0</v>
      </c>
      <c r="K17" s="135"/>
      <c r="L17" s="135">
        <v>0</v>
      </c>
    </row>
    <row r="18" spans="1:12" ht="14.25">
      <c r="A18" s="138"/>
      <c r="B18" s="139"/>
      <c r="C18" s="104"/>
      <c r="D18" s="132" t="s">
        <v>92</v>
      </c>
      <c r="E18" s="133">
        <f t="shared" si="0"/>
        <v>0</v>
      </c>
      <c r="F18" s="133">
        <f t="shared" si="1"/>
        <v>0</v>
      </c>
      <c r="G18" s="135"/>
      <c r="H18" s="135">
        <v>0</v>
      </c>
      <c r="I18" s="135">
        <v>0</v>
      </c>
      <c r="J18" s="135">
        <v>0</v>
      </c>
      <c r="K18" s="135">
        <v>0</v>
      </c>
      <c r="L18" s="135">
        <v>0</v>
      </c>
    </row>
    <row r="19" spans="1:12" ht="14.25">
      <c r="A19" s="223"/>
      <c r="B19" s="224"/>
      <c r="C19" s="104"/>
      <c r="D19" s="132" t="s">
        <v>93</v>
      </c>
      <c r="E19" s="133">
        <f t="shared" si="0"/>
        <v>0</v>
      </c>
      <c r="F19" s="133">
        <f t="shared" si="1"/>
        <v>0</v>
      </c>
      <c r="G19" s="135"/>
      <c r="H19" s="135">
        <v>0</v>
      </c>
      <c r="I19" s="135">
        <v>0</v>
      </c>
      <c r="J19" s="135">
        <v>0</v>
      </c>
      <c r="K19" s="135">
        <v>0</v>
      </c>
      <c r="L19" s="135">
        <v>0</v>
      </c>
    </row>
    <row r="20" spans="1:12" ht="14.25">
      <c r="A20" s="221"/>
      <c r="B20" s="222"/>
      <c r="C20" s="104"/>
      <c r="D20" s="134" t="s">
        <v>94</v>
      </c>
      <c r="E20" s="133">
        <f t="shared" si="0"/>
        <v>0</v>
      </c>
      <c r="F20" s="133">
        <f t="shared" si="1"/>
        <v>0</v>
      </c>
      <c r="G20" s="140"/>
      <c r="H20" s="140">
        <v>0</v>
      </c>
      <c r="I20" s="140">
        <v>0</v>
      </c>
      <c r="J20" s="140">
        <v>0</v>
      </c>
      <c r="K20" s="140">
        <v>0</v>
      </c>
      <c r="L20" s="140">
        <v>0</v>
      </c>
    </row>
    <row r="21" spans="1:12" ht="14.25">
      <c r="A21" s="223"/>
      <c r="B21" s="224"/>
      <c r="C21" s="104"/>
      <c r="D21" s="134" t="s">
        <v>95</v>
      </c>
      <c r="E21" s="133">
        <f t="shared" si="0"/>
        <v>0</v>
      </c>
      <c r="F21" s="133">
        <f t="shared" si="1"/>
        <v>0</v>
      </c>
      <c r="G21" s="133"/>
      <c r="H21" s="140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1:12" ht="14.25">
      <c r="A22" s="223"/>
      <c r="B22" s="224"/>
      <c r="C22" s="104"/>
      <c r="D22" s="134" t="s">
        <v>96</v>
      </c>
      <c r="E22" s="133">
        <f t="shared" si="0"/>
        <v>0</v>
      </c>
      <c r="F22" s="133">
        <f t="shared" si="1"/>
        <v>0</v>
      </c>
      <c r="G22" s="133"/>
      <c r="H22" s="140">
        <v>0</v>
      </c>
      <c r="I22" s="133">
        <v>0</v>
      </c>
      <c r="J22" s="133">
        <v>0</v>
      </c>
      <c r="K22" s="133">
        <v>0</v>
      </c>
      <c r="L22" s="133">
        <v>0</v>
      </c>
    </row>
    <row r="23" spans="1:12" ht="14.25">
      <c r="A23" s="234"/>
      <c r="B23" s="234"/>
      <c r="C23" s="141"/>
      <c r="D23" s="134" t="s">
        <v>97</v>
      </c>
      <c r="E23" s="133">
        <f t="shared" si="0"/>
        <v>0</v>
      </c>
      <c r="F23" s="133">
        <f t="shared" si="1"/>
        <v>0</v>
      </c>
      <c r="G23" s="133"/>
      <c r="H23" s="140">
        <v>0</v>
      </c>
      <c r="I23" s="133">
        <v>0</v>
      </c>
      <c r="J23" s="133">
        <v>0</v>
      </c>
      <c r="K23" s="133">
        <v>0</v>
      </c>
      <c r="L23" s="133">
        <v>0</v>
      </c>
    </row>
    <row r="24" spans="1:12" ht="14.25">
      <c r="A24" s="142"/>
      <c r="B24" s="143"/>
      <c r="C24" s="141"/>
      <c r="D24" s="134" t="s">
        <v>98</v>
      </c>
      <c r="E24" s="133">
        <f t="shared" si="0"/>
        <v>0</v>
      </c>
      <c r="F24" s="133">
        <f t="shared" si="1"/>
        <v>0</v>
      </c>
      <c r="G24" s="133"/>
      <c r="H24" s="140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1:12" ht="14.25">
      <c r="A25" s="142"/>
      <c r="B25" s="143"/>
      <c r="C25" s="141"/>
      <c r="D25" s="134" t="s">
        <v>99</v>
      </c>
      <c r="E25" s="133">
        <f t="shared" si="0"/>
        <v>0</v>
      </c>
      <c r="F25" s="133">
        <f t="shared" si="1"/>
        <v>0</v>
      </c>
      <c r="G25" s="133"/>
      <c r="H25" s="140">
        <v>0</v>
      </c>
      <c r="I25" s="133">
        <v>0</v>
      </c>
      <c r="J25" s="133">
        <v>0</v>
      </c>
      <c r="K25" s="133">
        <v>0</v>
      </c>
      <c r="L25" s="133">
        <v>0</v>
      </c>
    </row>
    <row r="26" spans="1:12" ht="14.25">
      <c r="A26" s="142"/>
      <c r="B26" s="143"/>
      <c r="C26" s="141"/>
      <c r="D26" s="134" t="s">
        <v>100</v>
      </c>
      <c r="E26" s="133">
        <f t="shared" si="0"/>
        <v>0</v>
      </c>
      <c r="F26" s="133">
        <f t="shared" si="1"/>
        <v>0</v>
      </c>
      <c r="G26" s="133"/>
      <c r="H26" s="140">
        <v>0</v>
      </c>
      <c r="I26" s="133">
        <v>0</v>
      </c>
      <c r="J26" s="133">
        <v>0</v>
      </c>
      <c r="K26" s="133">
        <v>0</v>
      </c>
      <c r="L26" s="133">
        <v>0</v>
      </c>
    </row>
    <row r="27" spans="1:12" ht="14.25">
      <c r="A27" s="142"/>
      <c r="B27" s="143"/>
      <c r="C27" s="141"/>
      <c r="D27" s="134" t="s">
        <v>101</v>
      </c>
      <c r="E27" s="133">
        <f t="shared" si="0"/>
        <v>20.68</v>
      </c>
      <c r="F27" s="133">
        <f t="shared" si="1"/>
        <v>20.68</v>
      </c>
      <c r="G27" s="133">
        <v>20.68</v>
      </c>
      <c r="H27" s="140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1:12" ht="14.25">
      <c r="A28" s="142"/>
      <c r="B28" s="143"/>
      <c r="C28" s="141"/>
      <c r="D28" s="134" t="s">
        <v>102</v>
      </c>
      <c r="E28" s="133">
        <f t="shared" si="0"/>
        <v>0</v>
      </c>
      <c r="F28" s="133">
        <f t="shared" si="1"/>
        <v>0</v>
      </c>
      <c r="G28" s="133">
        <v>0</v>
      </c>
      <c r="H28" s="140">
        <v>0</v>
      </c>
      <c r="I28" s="133">
        <v>0</v>
      </c>
      <c r="J28" s="133">
        <v>0</v>
      </c>
      <c r="K28" s="133">
        <v>0</v>
      </c>
      <c r="L28" s="133">
        <v>0</v>
      </c>
    </row>
    <row r="29" spans="1:12" ht="14.25">
      <c r="A29" s="142"/>
      <c r="B29" s="143"/>
      <c r="C29" s="141"/>
      <c r="D29" s="134" t="s">
        <v>103</v>
      </c>
      <c r="E29" s="133">
        <f t="shared" si="0"/>
        <v>0</v>
      </c>
      <c r="F29" s="133">
        <f t="shared" si="1"/>
        <v>0</v>
      </c>
      <c r="G29" s="133">
        <v>0</v>
      </c>
      <c r="H29" s="140">
        <v>0</v>
      </c>
      <c r="I29" s="133">
        <v>0</v>
      </c>
      <c r="J29" s="133">
        <v>0</v>
      </c>
      <c r="K29" s="133">
        <v>0</v>
      </c>
      <c r="L29" s="133">
        <v>0</v>
      </c>
    </row>
    <row r="30" spans="1:12" ht="14.25">
      <c r="A30" s="142"/>
      <c r="B30" s="143"/>
      <c r="C30" s="141"/>
      <c r="D30" s="134" t="s">
        <v>104</v>
      </c>
      <c r="E30" s="133">
        <f t="shared" si="0"/>
        <v>0</v>
      </c>
      <c r="F30" s="133">
        <f t="shared" si="1"/>
        <v>0</v>
      </c>
      <c r="G30" s="133">
        <v>0</v>
      </c>
      <c r="H30" s="140">
        <v>0</v>
      </c>
      <c r="I30" s="133">
        <v>0</v>
      </c>
      <c r="J30" s="133">
        <v>0</v>
      </c>
      <c r="K30" s="133">
        <v>0</v>
      </c>
      <c r="L30" s="133"/>
    </row>
    <row r="31" spans="1:12" ht="14.25">
      <c r="A31" s="235"/>
      <c r="B31" s="236"/>
      <c r="C31" s="144"/>
      <c r="D31" s="134" t="s">
        <v>105</v>
      </c>
      <c r="E31" s="133">
        <f t="shared" si="0"/>
        <v>0</v>
      </c>
      <c r="F31" s="133">
        <f t="shared" si="1"/>
        <v>0</v>
      </c>
      <c r="G31" s="133">
        <v>0</v>
      </c>
      <c r="H31" s="140">
        <v>0</v>
      </c>
      <c r="I31" s="133">
        <v>0</v>
      </c>
      <c r="J31" s="133">
        <v>0</v>
      </c>
      <c r="K31" s="133">
        <v>0</v>
      </c>
      <c r="L31" s="133">
        <v>0</v>
      </c>
    </row>
    <row r="32" spans="1:12" ht="14.25">
      <c r="A32" s="142"/>
      <c r="B32" s="143"/>
      <c r="C32" s="144"/>
      <c r="D32" s="134" t="s">
        <v>106</v>
      </c>
      <c r="E32" s="133">
        <f t="shared" si="0"/>
        <v>0</v>
      </c>
      <c r="F32" s="133">
        <f t="shared" si="1"/>
        <v>0</v>
      </c>
      <c r="G32" s="133">
        <v>0</v>
      </c>
      <c r="H32" s="140">
        <v>0</v>
      </c>
      <c r="I32" s="133">
        <v>0</v>
      </c>
      <c r="J32" s="133">
        <v>0</v>
      </c>
      <c r="K32" s="133">
        <v>0</v>
      </c>
      <c r="L32" s="133">
        <v>0</v>
      </c>
    </row>
    <row r="33" spans="1:12" ht="14.25">
      <c r="A33" s="142"/>
      <c r="B33" s="143"/>
      <c r="C33" s="144"/>
      <c r="D33" s="134" t="s">
        <v>107</v>
      </c>
      <c r="E33" s="133">
        <f t="shared" si="0"/>
        <v>0</v>
      </c>
      <c r="F33" s="133">
        <f t="shared" si="1"/>
        <v>0</v>
      </c>
      <c r="G33" s="133">
        <v>0</v>
      </c>
      <c r="H33" s="140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1:12" ht="14.25">
      <c r="A34" s="142"/>
      <c r="B34" s="143"/>
      <c r="C34" s="144"/>
      <c r="D34" s="134" t="s">
        <v>108</v>
      </c>
      <c r="E34" s="133">
        <f t="shared" si="0"/>
        <v>0</v>
      </c>
      <c r="F34" s="133">
        <f t="shared" si="1"/>
        <v>0</v>
      </c>
      <c r="G34" s="133">
        <v>0</v>
      </c>
      <c r="H34" s="140">
        <v>0</v>
      </c>
      <c r="I34" s="133">
        <v>0</v>
      </c>
      <c r="J34" s="133">
        <v>0</v>
      </c>
      <c r="K34" s="133">
        <v>0</v>
      </c>
      <c r="L34" s="133">
        <v>0</v>
      </c>
    </row>
    <row r="35" spans="1:12" ht="14.25">
      <c r="A35" s="237" t="s">
        <v>39</v>
      </c>
      <c r="B35" s="238"/>
      <c r="C35" s="144">
        <f>C8+C9+C10+C11+C12+C13</f>
        <v>468.35</v>
      </c>
      <c r="D35" s="145" t="s">
        <v>109</v>
      </c>
      <c r="E35" s="133">
        <f>SUM(E8:E34)</f>
        <v>468.3500000000001</v>
      </c>
      <c r="F35" s="133">
        <f aca="true" t="shared" si="2" ref="F35:L35">SUM(F8:F34)</f>
        <v>468.3500000000001</v>
      </c>
      <c r="G35" s="133">
        <f t="shared" si="2"/>
        <v>468.3500000000001</v>
      </c>
      <c r="H35" s="133">
        <f t="shared" si="2"/>
        <v>0</v>
      </c>
      <c r="I35" s="133">
        <f t="shared" si="2"/>
        <v>0</v>
      </c>
      <c r="J35" s="133">
        <f t="shared" si="2"/>
        <v>0</v>
      </c>
      <c r="K35" s="133">
        <f t="shared" si="2"/>
        <v>0</v>
      </c>
      <c r="L35" s="133">
        <f t="shared" si="2"/>
        <v>0</v>
      </c>
    </row>
  </sheetData>
  <sheetProtection formatCells="0" formatColumns="0" formatRows="0"/>
  <mergeCells count="22">
    <mergeCell ref="A2:L2"/>
    <mergeCell ref="A3:E3"/>
    <mergeCell ref="A4:C4"/>
    <mergeCell ref="F6:K6"/>
    <mergeCell ref="D5:D7"/>
    <mergeCell ref="C5:C7"/>
    <mergeCell ref="A23:B23"/>
    <mergeCell ref="A31:B31"/>
    <mergeCell ref="A35:B35"/>
    <mergeCell ref="A17:B17"/>
    <mergeCell ref="A19:B19"/>
    <mergeCell ref="A13:B13"/>
    <mergeCell ref="A14:B14"/>
    <mergeCell ref="A15:B15"/>
    <mergeCell ref="A16:B16"/>
    <mergeCell ref="A20:B20"/>
    <mergeCell ref="A21:B21"/>
    <mergeCell ref="E5:E7"/>
    <mergeCell ref="L6:L7"/>
    <mergeCell ref="A5:B7"/>
    <mergeCell ref="A22:B22"/>
    <mergeCell ref="A8:A12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7" sqref="A17:IV127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4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16384" width="7.25390625" style="3" customWidth="1"/>
  </cols>
  <sheetData>
    <row r="1" spans="1:244" ht="25.5" customHeight="1">
      <c r="A1" s="29"/>
      <c r="B1" s="29"/>
      <c r="C1" s="30"/>
      <c r="D1" s="31"/>
      <c r="E1" s="7"/>
      <c r="F1" s="8"/>
      <c r="G1" s="8"/>
      <c r="H1" s="8"/>
      <c r="I1" s="23"/>
      <c r="J1" s="8"/>
      <c r="K1" s="8"/>
      <c r="L1" s="24" t="s">
        <v>110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 outlineLevel="1">
      <c r="A2" s="250" t="s">
        <v>111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 outlineLevel="1">
      <c r="A3" s="255"/>
      <c r="B3" s="256"/>
      <c r="C3" s="256"/>
      <c r="D3" s="256"/>
      <c r="E3" s="256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5.5" customHeight="1" outlineLevel="2">
      <c r="A4" s="251" t="s">
        <v>43</v>
      </c>
      <c r="B4" s="217" t="s">
        <v>44</v>
      </c>
      <c r="C4" s="253" t="s">
        <v>45</v>
      </c>
      <c r="D4" s="217" t="s">
        <v>46</v>
      </c>
      <c r="E4" s="214" t="s">
        <v>47</v>
      </c>
      <c r="F4" s="11" t="s">
        <v>70</v>
      </c>
      <c r="G4" s="11"/>
      <c r="H4" s="11"/>
      <c r="I4" s="26"/>
      <c r="J4" s="27" t="s">
        <v>71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5.5" customHeight="1" outlineLevel="2">
      <c r="A5" s="252"/>
      <c r="B5" s="217"/>
      <c r="C5" s="254"/>
      <c r="D5" s="217"/>
      <c r="E5" s="214"/>
      <c r="F5" s="12" t="s">
        <v>17</v>
      </c>
      <c r="G5" s="10" t="s">
        <v>72</v>
      </c>
      <c r="H5" s="10" t="s">
        <v>73</v>
      </c>
      <c r="I5" s="10" t="s">
        <v>74</v>
      </c>
      <c r="J5" s="10" t="s">
        <v>17</v>
      </c>
      <c r="K5" s="10" t="s">
        <v>75</v>
      </c>
      <c r="L5" s="10" t="s">
        <v>76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49" customFormat="1" ht="21.75" customHeight="1" outlineLevel="2">
      <c r="A6" s="45" t="s">
        <v>52</v>
      </c>
      <c r="B6" s="46" t="s">
        <v>52</v>
      </c>
      <c r="C6" s="46"/>
      <c r="D6" s="46" t="s">
        <v>52</v>
      </c>
      <c r="E6" s="46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12" s="147" customFormat="1" ht="12" outlineLevel="2">
      <c r="A7" s="109">
        <v>400001</v>
      </c>
      <c r="B7" s="110" t="s">
        <v>187</v>
      </c>
      <c r="C7" s="109" t="s">
        <v>190</v>
      </c>
      <c r="D7" s="109" t="s">
        <v>53</v>
      </c>
      <c r="E7" s="111">
        <f aca="true" t="shared" si="0" ref="E7:E16">F7+J7</f>
        <v>370.098822</v>
      </c>
      <c r="F7" s="111">
        <f aca="true" t="shared" si="1" ref="F7:F16">G7+H7+I7</f>
        <v>370.098822</v>
      </c>
      <c r="G7" s="112">
        <v>342.428766</v>
      </c>
      <c r="H7" s="112">
        <v>17.506056</v>
      </c>
      <c r="I7" s="112">
        <v>10.164</v>
      </c>
      <c r="J7" s="111">
        <f aca="true" t="shared" si="2" ref="J7:J16">K7+L7</f>
        <v>0</v>
      </c>
      <c r="K7" s="112">
        <v>0</v>
      </c>
      <c r="L7" s="112"/>
    </row>
    <row r="8" spans="1:12" s="147" customFormat="1" ht="12" outlineLevel="2">
      <c r="A8" s="109">
        <v>400001</v>
      </c>
      <c r="B8" s="110" t="s">
        <v>187</v>
      </c>
      <c r="C8" s="109" t="s">
        <v>191</v>
      </c>
      <c r="D8" s="109" t="s">
        <v>64</v>
      </c>
      <c r="E8" s="111">
        <f t="shared" si="0"/>
        <v>14</v>
      </c>
      <c r="F8" s="111">
        <f t="shared" si="1"/>
        <v>0</v>
      </c>
      <c r="G8" s="112">
        <v>0</v>
      </c>
      <c r="H8" s="112">
        <v>0</v>
      </c>
      <c r="I8" s="112">
        <v>0</v>
      </c>
      <c r="J8" s="111">
        <f t="shared" si="2"/>
        <v>14</v>
      </c>
      <c r="K8" s="112">
        <v>14</v>
      </c>
      <c r="L8" s="112"/>
    </row>
    <row r="9" spans="1:12" s="147" customFormat="1" ht="12" outlineLevel="2">
      <c r="A9" s="109">
        <v>400001</v>
      </c>
      <c r="B9" s="110" t="s">
        <v>187</v>
      </c>
      <c r="C9" s="109" t="s">
        <v>192</v>
      </c>
      <c r="D9" s="109" t="s">
        <v>188</v>
      </c>
      <c r="E9" s="111">
        <f t="shared" si="0"/>
        <v>10</v>
      </c>
      <c r="F9" s="111">
        <f t="shared" si="1"/>
        <v>0</v>
      </c>
      <c r="G9" s="112">
        <v>0</v>
      </c>
      <c r="H9" s="112">
        <v>0</v>
      </c>
      <c r="I9" s="112">
        <v>0</v>
      </c>
      <c r="J9" s="111">
        <f t="shared" si="2"/>
        <v>10</v>
      </c>
      <c r="K9" s="112">
        <v>10</v>
      </c>
      <c r="L9" s="112"/>
    </row>
    <row r="10" spans="1:12" s="147" customFormat="1" ht="12" outlineLevel="2">
      <c r="A10" s="109">
        <v>400001</v>
      </c>
      <c r="B10" s="110" t="s">
        <v>187</v>
      </c>
      <c r="C10" s="109" t="s">
        <v>65</v>
      </c>
      <c r="D10" s="109" t="s">
        <v>66</v>
      </c>
      <c r="E10" s="111">
        <f t="shared" si="0"/>
        <v>2.142</v>
      </c>
      <c r="F10" s="111">
        <f t="shared" si="1"/>
        <v>2.142</v>
      </c>
      <c r="G10" s="112">
        <v>0.09000000000000001</v>
      </c>
      <c r="H10" s="112">
        <v>0</v>
      </c>
      <c r="I10" s="112">
        <v>2.052</v>
      </c>
      <c r="J10" s="111">
        <f t="shared" si="2"/>
        <v>0</v>
      </c>
      <c r="K10" s="112">
        <v>0</v>
      </c>
      <c r="L10" s="112"/>
    </row>
    <row r="11" spans="1:12" s="147" customFormat="1" ht="12" outlineLevel="2">
      <c r="A11" s="109">
        <v>400001</v>
      </c>
      <c r="B11" s="110" t="s">
        <v>187</v>
      </c>
      <c r="C11" s="109" t="s">
        <v>54</v>
      </c>
      <c r="D11" s="109" t="s">
        <v>55</v>
      </c>
      <c r="E11" s="111">
        <f t="shared" si="0"/>
        <v>41.166000000000004</v>
      </c>
      <c r="F11" s="111">
        <f t="shared" si="1"/>
        <v>41.166000000000004</v>
      </c>
      <c r="G11" s="112">
        <v>41.166000000000004</v>
      </c>
      <c r="H11" s="112">
        <v>0</v>
      </c>
      <c r="I11" s="112">
        <v>0</v>
      </c>
      <c r="J11" s="111">
        <f t="shared" si="2"/>
        <v>0</v>
      </c>
      <c r="K11" s="112">
        <v>0</v>
      </c>
      <c r="L11" s="112"/>
    </row>
    <row r="12" spans="1:12" s="147" customFormat="1" ht="12" outlineLevel="2">
      <c r="A12" s="109">
        <v>400001</v>
      </c>
      <c r="B12" s="110" t="s">
        <v>187</v>
      </c>
      <c r="C12" s="109" t="s">
        <v>56</v>
      </c>
      <c r="D12" s="109" t="s">
        <v>57</v>
      </c>
      <c r="E12" s="111">
        <f t="shared" si="0"/>
        <v>0.3030264000000001</v>
      </c>
      <c r="F12" s="111">
        <f t="shared" si="1"/>
        <v>0.3030264000000001</v>
      </c>
      <c r="G12" s="112">
        <v>0.3030264000000001</v>
      </c>
      <c r="H12" s="112">
        <v>0</v>
      </c>
      <c r="I12" s="112">
        <v>0</v>
      </c>
      <c r="J12" s="111">
        <f t="shared" si="2"/>
        <v>0</v>
      </c>
      <c r="K12" s="112">
        <v>0</v>
      </c>
      <c r="L12" s="112"/>
    </row>
    <row r="13" spans="1:12" s="147" customFormat="1" ht="12" outlineLevel="2">
      <c r="A13" s="109">
        <v>400001</v>
      </c>
      <c r="B13" s="110" t="s">
        <v>187</v>
      </c>
      <c r="C13" s="109" t="s">
        <v>58</v>
      </c>
      <c r="D13" s="109" t="s">
        <v>59</v>
      </c>
      <c r="E13" s="111">
        <f t="shared" si="0"/>
        <v>0.6060528000000002</v>
      </c>
      <c r="F13" s="111">
        <f t="shared" si="1"/>
        <v>0.6060528000000002</v>
      </c>
      <c r="G13" s="112">
        <v>0.6060528000000002</v>
      </c>
      <c r="H13" s="112">
        <v>0</v>
      </c>
      <c r="I13" s="112">
        <v>0</v>
      </c>
      <c r="J13" s="111">
        <f t="shared" si="2"/>
        <v>0</v>
      </c>
      <c r="K13" s="112">
        <v>0</v>
      </c>
      <c r="L13" s="112"/>
    </row>
    <row r="14" spans="1:12" s="147" customFormat="1" ht="12" outlineLevel="2">
      <c r="A14" s="109">
        <v>400001</v>
      </c>
      <c r="B14" s="110" t="s">
        <v>187</v>
      </c>
      <c r="C14" s="109" t="s">
        <v>60</v>
      </c>
      <c r="D14" s="109" t="s">
        <v>61</v>
      </c>
      <c r="E14" s="111">
        <f t="shared" si="0"/>
        <v>9.348792000000001</v>
      </c>
      <c r="F14" s="111">
        <f t="shared" si="1"/>
        <v>9.348792000000001</v>
      </c>
      <c r="G14" s="112">
        <v>9.348792000000001</v>
      </c>
      <c r="H14" s="112">
        <v>0</v>
      </c>
      <c r="I14" s="112">
        <v>0</v>
      </c>
      <c r="J14" s="111">
        <f t="shared" si="2"/>
        <v>0</v>
      </c>
      <c r="K14" s="112">
        <v>0</v>
      </c>
      <c r="L14" s="112"/>
    </row>
    <row r="15" spans="1:12" s="147" customFormat="1" ht="12" outlineLevel="2">
      <c r="A15" s="109">
        <v>400001</v>
      </c>
      <c r="B15" s="110" t="s">
        <v>187</v>
      </c>
      <c r="C15" s="109" t="s">
        <v>62</v>
      </c>
      <c r="D15" s="109" t="s">
        <v>63</v>
      </c>
      <c r="E15" s="111">
        <f t="shared" si="0"/>
        <v>20.683152</v>
      </c>
      <c r="F15" s="111">
        <f t="shared" si="1"/>
        <v>20.683152</v>
      </c>
      <c r="G15" s="112">
        <v>0</v>
      </c>
      <c r="H15" s="112">
        <v>0</v>
      </c>
      <c r="I15" s="112">
        <v>20.683152</v>
      </c>
      <c r="J15" s="111">
        <f t="shared" si="2"/>
        <v>0</v>
      </c>
      <c r="K15" s="112">
        <v>0</v>
      </c>
      <c r="L15" s="112"/>
    </row>
    <row r="16" spans="1:12" s="147" customFormat="1" ht="12" outlineLevel="1">
      <c r="A16" s="109"/>
      <c r="B16" s="114" t="s">
        <v>193</v>
      </c>
      <c r="C16" s="109"/>
      <c r="D16" s="109"/>
      <c r="E16" s="111">
        <f t="shared" si="0"/>
        <v>468.3478452</v>
      </c>
      <c r="F16" s="111">
        <f t="shared" si="1"/>
        <v>444.3478452</v>
      </c>
      <c r="G16" s="112">
        <f>SUBTOTAL(9,G7:G15)</f>
        <v>393.9426372</v>
      </c>
      <c r="H16" s="112">
        <f>SUBTOTAL(9,H7:H15)</f>
        <v>17.506056</v>
      </c>
      <c r="I16" s="112">
        <f>SUBTOTAL(9,I7:I15)</f>
        <v>32.899152</v>
      </c>
      <c r="J16" s="111">
        <f t="shared" si="2"/>
        <v>24</v>
      </c>
      <c r="K16" s="112">
        <f>SUBTOTAL(9,K7:K15)</f>
        <v>24</v>
      </c>
      <c r="L16" s="112">
        <f>SUBTOTAL(9,L7:L15)</f>
        <v>0</v>
      </c>
    </row>
  </sheetData>
  <sheetProtection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zoomScalePageLayoutView="0" workbookViewId="0" topLeftCell="A1">
      <selection activeCell="A40" sqref="A40:IV390"/>
    </sheetView>
  </sheetViews>
  <sheetFormatPr defaultColWidth="6.875" defaultRowHeight="14.25"/>
  <cols>
    <col min="1" max="1" width="9.375" style="148" customWidth="1"/>
    <col min="2" max="2" width="8.625" style="148" customWidth="1"/>
    <col min="3" max="3" width="15.875" style="148" customWidth="1"/>
    <col min="4" max="4" width="14.75390625" style="148" customWidth="1"/>
    <col min="5" max="5" width="11.625" style="148" customWidth="1"/>
    <col min="6" max="6" width="11.375" style="148" customWidth="1"/>
    <col min="7" max="7" width="10.875" style="148" customWidth="1"/>
    <col min="8" max="8" width="9.75390625" style="148" customWidth="1"/>
    <col min="9" max="9" width="12.375" style="148" customWidth="1"/>
    <col min="10" max="10" width="9.875" style="148" customWidth="1"/>
    <col min="11" max="11" width="8.625" style="148" customWidth="1"/>
    <col min="12" max="12" width="11.00390625" style="148" customWidth="1"/>
    <col min="13" max="166" width="6.875" style="148" customWidth="1"/>
    <col min="167" max="16384" width="6.875" style="148" customWidth="1"/>
  </cols>
  <sheetData>
    <row r="1" spans="1:166" ht="14.25">
      <c r="A1" s="260"/>
      <c r="B1" s="260"/>
      <c r="L1" s="149" t="s">
        <v>112</v>
      </c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</row>
    <row r="2" spans="1:166" ht="25.5" customHeight="1">
      <c r="A2" s="261" t="s">
        <v>113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</row>
    <row r="3" spans="1:166" ht="14.25">
      <c r="A3" s="262" t="s">
        <v>186</v>
      </c>
      <c r="B3" s="262"/>
      <c r="C3" s="262"/>
      <c r="D3" s="262"/>
      <c r="E3" s="262"/>
      <c r="F3" s="262"/>
      <c r="G3" s="150"/>
      <c r="H3" s="150"/>
      <c r="I3" s="150"/>
      <c r="J3" s="150"/>
      <c r="K3" s="150"/>
      <c r="L3" s="151" t="s">
        <v>2</v>
      </c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</row>
    <row r="4" spans="1:166" s="152" customFormat="1" ht="22.5" customHeight="1">
      <c r="A4" s="259" t="s">
        <v>45</v>
      </c>
      <c r="B4" s="259"/>
      <c r="C4" s="258" t="s">
        <v>114</v>
      </c>
      <c r="D4" s="259" t="s">
        <v>47</v>
      </c>
      <c r="E4" s="263" t="s">
        <v>12</v>
      </c>
      <c r="F4" s="263"/>
      <c r="G4" s="257" t="s">
        <v>115</v>
      </c>
      <c r="H4" s="257" t="s">
        <v>14</v>
      </c>
      <c r="I4" s="257" t="s">
        <v>15</v>
      </c>
      <c r="J4" s="257" t="s">
        <v>9</v>
      </c>
      <c r="K4" s="257" t="s">
        <v>10</v>
      </c>
      <c r="L4" s="266" t="s">
        <v>16</v>
      </c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</row>
    <row r="5" spans="1:166" s="152" customFormat="1" ht="18" customHeight="1">
      <c r="A5" s="264" t="s">
        <v>116</v>
      </c>
      <c r="B5" s="264" t="s">
        <v>117</v>
      </c>
      <c r="C5" s="258"/>
      <c r="D5" s="259"/>
      <c r="E5" s="257" t="s">
        <v>17</v>
      </c>
      <c r="F5" s="257" t="s">
        <v>18</v>
      </c>
      <c r="G5" s="257"/>
      <c r="H5" s="257"/>
      <c r="I5" s="257"/>
      <c r="J5" s="257"/>
      <c r="K5" s="257"/>
      <c r="L5" s="267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</row>
    <row r="6" spans="1:166" s="152" customFormat="1" ht="16.5" customHeight="1">
      <c r="A6" s="265"/>
      <c r="B6" s="265"/>
      <c r="C6" s="258"/>
      <c r="D6" s="259"/>
      <c r="E6" s="257"/>
      <c r="F6" s="257"/>
      <c r="G6" s="257"/>
      <c r="H6" s="257"/>
      <c r="I6" s="257"/>
      <c r="J6" s="257"/>
      <c r="K6" s="257"/>
      <c r="L6" s="268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</row>
    <row r="7" spans="1:166" s="152" customFormat="1" ht="16.5" customHeight="1">
      <c r="A7" s="153" t="s">
        <v>52</v>
      </c>
      <c r="B7" s="153" t="s">
        <v>52</v>
      </c>
      <c r="C7" s="153" t="s">
        <v>52</v>
      </c>
      <c r="D7" s="154">
        <v>1</v>
      </c>
      <c r="E7" s="155">
        <v>2</v>
      </c>
      <c r="F7" s="155">
        <v>3</v>
      </c>
      <c r="G7" s="155">
        <v>4</v>
      </c>
      <c r="H7" s="155">
        <v>5</v>
      </c>
      <c r="I7" s="155">
        <v>6</v>
      </c>
      <c r="J7" s="155">
        <v>7</v>
      </c>
      <c r="K7" s="154">
        <v>8</v>
      </c>
      <c r="L7" s="154">
        <v>9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</row>
    <row r="8" spans="1:166" s="152" customFormat="1" ht="26.25" customHeight="1">
      <c r="A8" s="156"/>
      <c r="B8" s="157"/>
      <c r="C8" s="157" t="s">
        <v>8</v>
      </c>
      <c r="D8" s="50">
        <f aca="true" t="shared" si="0" ref="D8:L8">D9+D15+D36</f>
        <v>444.35</v>
      </c>
      <c r="E8" s="50">
        <f t="shared" si="0"/>
        <v>444.35</v>
      </c>
      <c r="F8" s="50">
        <f t="shared" si="0"/>
        <v>444.35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</row>
    <row r="9" spans="1:166" s="152" customFormat="1" ht="26.25" customHeight="1">
      <c r="A9" s="156" t="s">
        <v>118</v>
      </c>
      <c r="B9" s="157"/>
      <c r="C9" s="157" t="s">
        <v>72</v>
      </c>
      <c r="D9" s="50">
        <f aca="true" t="shared" si="1" ref="D9:L9">D10+D11+D12+D13+D14</f>
        <v>393.94</v>
      </c>
      <c r="E9" s="50">
        <f t="shared" si="1"/>
        <v>393.94</v>
      </c>
      <c r="F9" s="50">
        <f t="shared" si="1"/>
        <v>393.94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</row>
    <row r="10" spans="1:166" s="152" customFormat="1" ht="26.25" customHeight="1">
      <c r="A10" s="156" t="s">
        <v>119</v>
      </c>
      <c r="B10" s="157" t="s">
        <v>120</v>
      </c>
      <c r="C10" s="157" t="s">
        <v>121</v>
      </c>
      <c r="D10" s="50">
        <f>E10+G10+H10+I10+J10+K10+L10</f>
        <v>187.97</v>
      </c>
      <c r="E10" s="50">
        <f>F10</f>
        <v>187.97</v>
      </c>
      <c r="F10" s="50">
        <v>187.97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</row>
    <row r="11" spans="1:166" s="152" customFormat="1" ht="26.25" customHeight="1">
      <c r="A11" s="156" t="s">
        <v>119</v>
      </c>
      <c r="B11" s="157" t="s">
        <v>122</v>
      </c>
      <c r="C11" s="157" t="s">
        <v>123</v>
      </c>
      <c r="D11" s="50">
        <f>E11+G11+H11+I11+J11+K11+L11</f>
        <v>100.79</v>
      </c>
      <c r="E11" s="50">
        <f aca="true" t="shared" si="2" ref="E11:E39">F11</f>
        <v>100.79</v>
      </c>
      <c r="F11" s="50">
        <v>100.79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</row>
    <row r="12" spans="1:166" s="152" customFormat="1" ht="26.25" customHeight="1">
      <c r="A12" s="156" t="s">
        <v>119</v>
      </c>
      <c r="B12" s="157" t="s">
        <v>124</v>
      </c>
      <c r="C12" s="157" t="s">
        <v>125</v>
      </c>
      <c r="D12" s="50">
        <f>E12+G12+H12+I12+J12+K12+L12</f>
        <v>53.67</v>
      </c>
      <c r="E12" s="50">
        <f t="shared" si="2"/>
        <v>53.67</v>
      </c>
      <c r="F12" s="50">
        <v>53.67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</row>
    <row r="13" spans="1:166" s="152" customFormat="1" ht="26.25" customHeight="1">
      <c r="A13" s="156" t="s">
        <v>119</v>
      </c>
      <c r="B13" s="157" t="s">
        <v>126</v>
      </c>
      <c r="C13" s="157" t="s">
        <v>127</v>
      </c>
      <c r="D13" s="50">
        <f>E13+G13+H13+I13+J13+K13+L13</f>
        <v>51.51</v>
      </c>
      <c r="E13" s="50">
        <f t="shared" si="2"/>
        <v>51.51</v>
      </c>
      <c r="F13" s="50">
        <v>51.51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</row>
    <row r="14" spans="1:166" s="152" customFormat="1" ht="26.25" customHeight="1">
      <c r="A14" s="156" t="s">
        <v>119</v>
      </c>
      <c r="B14" s="157" t="s">
        <v>128</v>
      </c>
      <c r="C14" s="157" t="s">
        <v>129</v>
      </c>
      <c r="D14" s="50">
        <f>E14+G14+H14+I14+J14+K14+L14</f>
        <v>0</v>
      </c>
      <c r="E14" s="50">
        <f t="shared" si="2"/>
        <v>0</v>
      </c>
      <c r="F14" s="50"/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</row>
    <row r="15" spans="1:166" ht="26.25" customHeight="1">
      <c r="A15" s="156" t="s">
        <v>130</v>
      </c>
      <c r="B15" s="157"/>
      <c r="C15" s="157" t="s">
        <v>67</v>
      </c>
      <c r="D15" s="50">
        <f aca="true" t="shared" si="3" ref="D15:L15">D16+D17+D18+D19+D20+D21+D22+D23+D24+D25+D26+D27+D28+D29+D30+D31+D32+D33+D34+D35</f>
        <v>17.51</v>
      </c>
      <c r="E15" s="50">
        <f t="shared" si="3"/>
        <v>17.51</v>
      </c>
      <c r="F15" s="50">
        <f t="shared" si="3"/>
        <v>17.51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</row>
    <row r="16" spans="1:166" ht="26.25" customHeight="1">
      <c r="A16" s="156" t="s">
        <v>131</v>
      </c>
      <c r="B16" s="157" t="s">
        <v>120</v>
      </c>
      <c r="C16" s="157" t="s">
        <v>132</v>
      </c>
      <c r="D16" s="50">
        <f aca="true" t="shared" si="4" ref="D16:D35">E16+G16+H16+I16+J16+K16+L16</f>
        <v>2.01</v>
      </c>
      <c r="E16" s="50">
        <f t="shared" si="2"/>
        <v>2.01</v>
      </c>
      <c r="F16" s="50">
        <v>2.01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</row>
    <row r="17" spans="1:166" ht="26.25" customHeight="1">
      <c r="A17" s="156" t="s">
        <v>131</v>
      </c>
      <c r="B17" s="157" t="s">
        <v>122</v>
      </c>
      <c r="C17" s="157" t="s">
        <v>133</v>
      </c>
      <c r="D17" s="50">
        <f t="shared" si="4"/>
        <v>3.3</v>
      </c>
      <c r="E17" s="50">
        <f t="shared" si="2"/>
        <v>3.3</v>
      </c>
      <c r="F17" s="50">
        <v>3.3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</row>
    <row r="18" spans="1:166" ht="26.25" customHeight="1">
      <c r="A18" s="156" t="s">
        <v>131</v>
      </c>
      <c r="B18" s="157" t="s">
        <v>124</v>
      </c>
      <c r="C18" s="157" t="s">
        <v>134</v>
      </c>
      <c r="D18" s="50">
        <f t="shared" si="4"/>
        <v>0</v>
      </c>
      <c r="E18" s="50">
        <f t="shared" si="2"/>
        <v>0</v>
      </c>
      <c r="F18" s="50"/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</row>
    <row r="19" spans="1:166" ht="26.25" customHeight="1">
      <c r="A19" s="156" t="s">
        <v>131</v>
      </c>
      <c r="B19" s="157" t="s">
        <v>126</v>
      </c>
      <c r="C19" s="157" t="s">
        <v>135</v>
      </c>
      <c r="D19" s="50">
        <f t="shared" si="4"/>
        <v>0</v>
      </c>
      <c r="E19" s="50">
        <f t="shared" si="2"/>
        <v>0</v>
      </c>
      <c r="F19" s="50"/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</row>
    <row r="20" spans="1:166" ht="26.25" customHeight="1">
      <c r="A20" s="156" t="s">
        <v>131</v>
      </c>
      <c r="B20" s="157" t="s">
        <v>136</v>
      </c>
      <c r="C20" s="157" t="s">
        <v>137</v>
      </c>
      <c r="D20" s="50">
        <f t="shared" si="4"/>
        <v>0</v>
      </c>
      <c r="E20" s="50">
        <f t="shared" si="2"/>
        <v>0</v>
      </c>
      <c r="F20" s="50"/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</row>
    <row r="21" spans="1:166" ht="26.25" customHeight="1">
      <c r="A21" s="156" t="s">
        <v>131</v>
      </c>
      <c r="B21" s="157" t="s">
        <v>138</v>
      </c>
      <c r="C21" s="157" t="s">
        <v>139</v>
      </c>
      <c r="D21" s="50">
        <f t="shared" si="4"/>
        <v>0</v>
      </c>
      <c r="E21" s="50">
        <f t="shared" si="2"/>
        <v>0</v>
      </c>
      <c r="F21" s="50"/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</row>
    <row r="22" spans="1:166" ht="26.25" customHeight="1">
      <c r="A22" s="156" t="s">
        <v>131</v>
      </c>
      <c r="B22" s="157" t="s">
        <v>140</v>
      </c>
      <c r="C22" s="157" t="s">
        <v>141</v>
      </c>
      <c r="D22" s="50">
        <f t="shared" si="4"/>
        <v>0.4</v>
      </c>
      <c r="E22" s="50">
        <f t="shared" si="2"/>
        <v>0.4</v>
      </c>
      <c r="F22" s="50">
        <v>0.4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</row>
    <row r="23" spans="1:166" ht="26.25" customHeight="1">
      <c r="A23" s="156" t="s">
        <v>131</v>
      </c>
      <c r="B23" s="157" t="s">
        <v>142</v>
      </c>
      <c r="C23" s="157" t="s">
        <v>143</v>
      </c>
      <c r="D23" s="50">
        <f t="shared" si="4"/>
        <v>0</v>
      </c>
      <c r="E23" s="50">
        <f t="shared" si="2"/>
        <v>0</v>
      </c>
      <c r="F23" s="50"/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</row>
    <row r="24" spans="1:166" ht="26.25" customHeight="1">
      <c r="A24" s="156" t="s">
        <v>131</v>
      </c>
      <c r="B24" s="157" t="s">
        <v>144</v>
      </c>
      <c r="C24" s="157" t="s">
        <v>145</v>
      </c>
      <c r="D24" s="50">
        <f t="shared" si="4"/>
        <v>0</v>
      </c>
      <c r="E24" s="50">
        <f t="shared" si="2"/>
        <v>0</v>
      </c>
      <c r="F24" s="50"/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</row>
    <row r="25" spans="1:166" ht="26.25" customHeight="1">
      <c r="A25" s="156" t="s">
        <v>131</v>
      </c>
      <c r="B25" s="157" t="s">
        <v>146</v>
      </c>
      <c r="C25" s="157" t="s">
        <v>147</v>
      </c>
      <c r="D25" s="50">
        <f t="shared" si="4"/>
        <v>0</v>
      </c>
      <c r="E25" s="50">
        <f t="shared" si="2"/>
        <v>0</v>
      </c>
      <c r="F25" s="50"/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</row>
    <row r="26" spans="1:166" ht="26.25" customHeight="1">
      <c r="A26" s="156" t="s">
        <v>131</v>
      </c>
      <c r="B26" s="157" t="s">
        <v>148</v>
      </c>
      <c r="C26" s="157" t="s">
        <v>149</v>
      </c>
      <c r="D26" s="50">
        <f t="shared" si="4"/>
        <v>5</v>
      </c>
      <c r="E26" s="50">
        <f t="shared" si="2"/>
        <v>5</v>
      </c>
      <c r="F26" s="50">
        <v>5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</row>
    <row r="27" spans="1:166" ht="26.25" customHeight="1">
      <c r="A27" s="156" t="s">
        <v>131</v>
      </c>
      <c r="B27" s="157" t="s">
        <v>150</v>
      </c>
      <c r="C27" s="157" t="s">
        <v>151</v>
      </c>
      <c r="D27" s="50">
        <f t="shared" si="4"/>
        <v>0</v>
      </c>
      <c r="E27" s="50">
        <f t="shared" si="2"/>
        <v>0</v>
      </c>
      <c r="F27" s="50"/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</row>
    <row r="28" spans="1:166" ht="26.25" customHeight="1">
      <c r="A28" s="156" t="s">
        <v>131</v>
      </c>
      <c r="B28" s="157" t="s">
        <v>152</v>
      </c>
      <c r="C28" s="157" t="s">
        <v>153</v>
      </c>
      <c r="D28" s="50">
        <f t="shared" si="4"/>
        <v>0.6</v>
      </c>
      <c r="E28" s="50">
        <f t="shared" si="2"/>
        <v>0.6</v>
      </c>
      <c r="F28" s="50">
        <v>0.6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</row>
    <row r="29" spans="1:166" ht="26.25" customHeight="1">
      <c r="A29" s="156" t="s">
        <v>131</v>
      </c>
      <c r="B29" s="157" t="s">
        <v>154</v>
      </c>
      <c r="C29" s="157" t="s">
        <v>155</v>
      </c>
      <c r="D29" s="50">
        <f t="shared" si="4"/>
        <v>0</v>
      </c>
      <c r="E29" s="50">
        <f t="shared" si="2"/>
        <v>0</v>
      </c>
      <c r="F29" s="50"/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</row>
    <row r="30" spans="1:166" ht="26.25" customHeight="1">
      <c r="A30" s="156" t="s">
        <v>131</v>
      </c>
      <c r="B30" s="157" t="s">
        <v>156</v>
      </c>
      <c r="C30" s="157" t="s">
        <v>157</v>
      </c>
      <c r="D30" s="50">
        <f t="shared" si="4"/>
        <v>0</v>
      </c>
      <c r="E30" s="50">
        <f t="shared" si="2"/>
        <v>0</v>
      </c>
      <c r="F30" s="50"/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</row>
    <row r="31" spans="1:166" ht="26.25" customHeight="1">
      <c r="A31" s="156" t="s">
        <v>131</v>
      </c>
      <c r="B31" s="157" t="s">
        <v>158</v>
      </c>
      <c r="C31" s="157" t="s">
        <v>159</v>
      </c>
      <c r="D31" s="50">
        <f t="shared" si="4"/>
        <v>4.6</v>
      </c>
      <c r="E31" s="50">
        <f t="shared" si="2"/>
        <v>4.6</v>
      </c>
      <c r="F31" s="50">
        <v>4.6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</row>
    <row r="32" spans="1:166" ht="26.25" customHeight="1">
      <c r="A32" s="156" t="s">
        <v>131</v>
      </c>
      <c r="B32" s="157" t="s">
        <v>160</v>
      </c>
      <c r="C32" s="157" t="s">
        <v>161</v>
      </c>
      <c r="D32" s="50">
        <f t="shared" si="4"/>
        <v>0</v>
      </c>
      <c r="E32" s="50">
        <f t="shared" si="2"/>
        <v>0</v>
      </c>
      <c r="F32" s="50"/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</row>
    <row r="33" spans="1:166" ht="26.25" customHeight="1">
      <c r="A33" s="156" t="s">
        <v>131</v>
      </c>
      <c r="B33" s="157" t="s">
        <v>162</v>
      </c>
      <c r="C33" s="157" t="s">
        <v>163</v>
      </c>
      <c r="D33" s="50">
        <f t="shared" si="4"/>
        <v>1.6</v>
      </c>
      <c r="E33" s="50">
        <f t="shared" si="2"/>
        <v>1.6</v>
      </c>
      <c r="F33" s="50">
        <v>1.6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</row>
    <row r="34" spans="1:166" ht="26.25" customHeight="1">
      <c r="A34" s="156" t="s">
        <v>131</v>
      </c>
      <c r="B34" s="157" t="s">
        <v>164</v>
      </c>
      <c r="C34" s="157" t="s">
        <v>165</v>
      </c>
      <c r="D34" s="50">
        <f t="shared" si="4"/>
        <v>0</v>
      </c>
      <c r="E34" s="50">
        <f t="shared" si="2"/>
        <v>0</v>
      </c>
      <c r="F34" s="50"/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</row>
    <row r="35" spans="1:166" ht="26.25" customHeight="1">
      <c r="A35" s="156" t="s">
        <v>131</v>
      </c>
      <c r="B35" s="157" t="s">
        <v>128</v>
      </c>
      <c r="C35" s="157" t="s">
        <v>166</v>
      </c>
      <c r="D35" s="50">
        <f t="shared" si="4"/>
        <v>0</v>
      </c>
      <c r="E35" s="50">
        <f t="shared" si="2"/>
        <v>0</v>
      </c>
      <c r="F35" s="50"/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</row>
    <row r="36" spans="1:166" ht="26.25" customHeight="1">
      <c r="A36" s="156" t="s">
        <v>167</v>
      </c>
      <c r="B36" s="157"/>
      <c r="C36" s="157" t="s">
        <v>74</v>
      </c>
      <c r="D36" s="50">
        <f aca="true" t="shared" si="5" ref="D36:L36">D37+D38+D39</f>
        <v>32.900000000000006</v>
      </c>
      <c r="E36" s="50">
        <f t="shared" si="5"/>
        <v>32.900000000000006</v>
      </c>
      <c r="F36" s="50">
        <f t="shared" si="5"/>
        <v>32.900000000000006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0">
        <f t="shared" si="5"/>
        <v>0</v>
      </c>
      <c r="K36" s="50">
        <f t="shared" si="5"/>
        <v>0</v>
      </c>
      <c r="L36" s="50">
        <f t="shared" si="5"/>
        <v>0</v>
      </c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</row>
    <row r="37" spans="1:166" ht="26.25" customHeight="1">
      <c r="A37" s="157" t="s">
        <v>168</v>
      </c>
      <c r="B37" s="157" t="s">
        <v>122</v>
      </c>
      <c r="C37" s="157" t="s">
        <v>169</v>
      </c>
      <c r="D37" s="50">
        <f>E37+G37+H37+I37+J37+K37+L37</f>
        <v>2.05</v>
      </c>
      <c r="E37" s="50">
        <f t="shared" si="2"/>
        <v>2.05</v>
      </c>
      <c r="F37" s="50">
        <v>2.05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</row>
    <row r="38" spans="1:166" ht="26.25" customHeight="1">
      <c r="A38" s="156" t="s">
        <v>168</v>
      </c>
      <c r="B38" s="157" t="s">
        <v>144</v>
      </c>
      <c r="C38" s="157" t="s">
        <v>170</v>
      </c>
      <c r="D38" s="50">
        <f>E38+G38+H38+I38+J38+K38+L38</f>
        <v>20.69</v>
      </c>
      <c r="E38" s="50">
        <f t="shared" si="2"/>
        <v>20.69</v>
      </c>
      <c r="F38" s="50">
        <v>20.69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</row>
    <row r="39" spans="1:166" ht="26.25" customHeight="1">
      <c r="A39" s="157" t="s">
        <v>168</v>
      </c>
      <c r="B39" s="157" t="s">
        <v>150</v>
      </c>
      <c r="C39" s="157" t="s">
        <v>171</v>
      </c>
      <c r="D39" s="50">
        <f>E39+G39+H39+I39+J39+K39+L39</f>
        <v>10.16</v>
      </c>
      <c r="E39" s="50">
        <f t="shared" si="2"/>
        <v>10.16</v>
      </c>
      <c r="F39" s="50">
        <v>10.16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I4:I6"/>
    <mergeCell ref="A5:A6"/>
    <mergeCell ref="B5:B6"/>
    <mergeCell ref="K4:K6"/>
    <mergeCell ref="L4:L6"/>
    <mergeCell ref="J4:J6"/>
    <mergeCell ref="H4:H6"/>
    <mergeCell ref="G4:G6"/>
    <mergeCell ref="F5:F6"/>
    <mergeCell ref="C4:C6"/>
    <mergeCell ref="E5:E6"/>
    <mergeCell ref="D4:D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1">
      <selection activeCell="C8" sqref="C8"/>
    </sheetView>
  </sheetViews>
  <sheetFormatPr defaultColWidth="9.00390625" defaultRowHeight="14.25"/>
  <cols>
    <col min="1" max="1" width="35.75390625" style="105" customWidth="1"/>
    <col min="2" max="2" width="43.75390625" style="105" customWidth="1"/>
    <col min="3" max="3" width="27.00390625" style="105" customWidth="1"/>
    <col min="4" max="16384" width="9.00390625" style="105" customWidth="1"/>
  </cols>
  <sheetData>
    <row r="1" ht="14.25" customHeight="1">
      <c r="B1" s="159" t="s">
        <v>172</v>
      </c>
    </row>
    <row r="2" spans="1:3" s="161" customFormat="1" ht="51" customHeight="1">
      <c r="A2" s="269" t="s">
        <v>173</v>
      </c>
      <c r="B2" s="269"/>
      <c r="C2" s="160"/>
    </row>
    <row r="3" spans="1:2" ht="18.75" customHeight="1">
      <c r="A3" s="162" t="s">
        <v>186</v>
      </c>
      <c r="B3" s="163" t="s">
        <v>2</v>
      </c>
    </row>
    <row r="4" spans="1:2" ht="30" customHeight="1">
      <c r="A4" s="164" t="s">
        <v>174</v>
      </c>
      <c r="B4" s="165" t="s">
        <v>175</v>
      </c>
    </row>
    <row r="5" spans="1:2" ht="30" customHeight="1">
      <c r="A5" s="166" t="s">
        <v>176</v>
      </c>
      <c r="B5" s="167">
        <v>4.4</v>
      </c>
    </row>
    <row r="6" spans="1:2" ht="30" customHeight="1">
      <c r="A6" s="102" t="s">
        <v>177</v>
      </c>
      <c r="B6" s="167"/>
    </row>
    <row r="7" spans="1:2" ht="30" customHeight="1">
      <c r="A7" s="102" t="s">
        <v>178</v>
      </c>
      <c r="B7" s="167">
        <v>1.2</v>
      </c>
    </row>
    <row r="8" spans="1:2" ht="30" customHeight="1">
      <c r="A8" s="102" t="s">
        <v>179</v>
      </c>
      <c r="B8" s="167">
        <v>3.2</v>
      </c>
    </row>
    <row r="9" spans="1:2" ht="30" customHeight="1">
      <c r="A9" s="102" t="s">
        <v>180</v>
      </c>
      <c r="B9" s="167">
        <v>3.2</v>
      </c>
    </row>
    <row r="10" spans="1:2" ht="30" customHeight="1">
      <c r="A10" s="102" t="s">
        <v>181</v>
      </c>
      <c r="B10" s="167">
        <v>0</v>
      </c>
    </row>
    <row r="11" spans="1:2" ht="30" customHeight="1">
      <c r="A11" s="102"/>
      <c r="B11" s="102"/>
    </row>
    <row r="12" spans="1:2" ht="114" customHeight="1">
      <c r="A12" s="270" t="s">
        <v>182</v>
      </c>
      <c r="B12" s="270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tabSelected="1" zoomScalePageLayoutView="0" workbookViewId="0" topLeftCell="A1">
      <selection activeCell="A7" sqref="A7:L11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4" t="s">
        <v>183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50" t="s">
        <v>184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55"/>
      <c r="B3" s="256"/>
      <c r="C3" s="256"/>
      <c r="D3" s="256"/>
      <c r="E3" s="256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12" t="s">
        <v>43</v>
      </c>
      <c r="B4" s="214" t="s">
        <v>44</v>
      </c>
      <c r="C4" s="215" t="s">
        <v>45</v>
      </c>
      <c r="D4" s="214" t="s">
        <v>46</v>
      </c>
      <c r="E4" s="214" t="s">
        <v>47</v>
      </c>
      <c r="F4" s="11" t="s">
        <v>70</v>
      </c>
      <c r="G4" s="11"/>
      <c r="H4" s="11"/>
      <c r="I4" s="26"/>
      <c r="J4" s="27" t="s">
        <v>71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13"/>
      <c r="B5" s="214"/>
      <c r="C5" s="216"/>
      <c r="D5" s="214"/>
      <c r="E5" s="214"/>
      <c r="F5" s="12" t="s">
        <v>17</v>
      </c>
      <c r="G5" s="10" t="s">
        <v>72</v>
      </c>
      <c r="H5" s="10" t="s">
        <v>73</v>
      </c>
      <c r="I5" s="10" t="s">
        <v>74</v>
      </c>
      <c r="J5" s="10" t="s">
        <v>17</v>
      </c>
      <c r="K5" s="10" t="s">
        <v>75</v>
      </c>
      <c r="L5" s="10" t="s">
        <v>76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3" t="s">
        <v>52</v>
      </c>
      <c r="B6" s="14" t="s">
        <v>52</v>
      </c>
      <c r="C6" s="14" t="s">
        <v>52</v>
      </c>
      <c r="D6" s="15" t="s">
        <v>52</v>
      </c>
      <c r="E6" s="16" t="s">
        <v>52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7"/>
      <c r="B7" s="17"/>
      <c r="C7" s="17"/>
      <c r="D7" s="17"/>
      <c r="E7" s="18"/>
      <c r="F7" s="18"/>
      <c r="G7" s="19"/>
      <c r="H7" s="19"/>
      <c r="I7" s="19"/>
      <c r="J7" s="18"/>
      <c r="K7" s="19"/>
      <c r="L7" s="19"/>
    </row>
    <row r="8" spans="1:12" s="1" customFormat="1" ht="24.75" customHeight="1" outlineLevel="1">
      <c r="A8" s="20"/>
      <c r="B8" s="17"/>
      <c r="C8" s="17"/>
      <c r="D8" s="17"/>
      <c r="E8" s="18"/>
      <c r="F8" s="18"/>
      <c r="G8" s="19"/>
      <c r="H8" s="19"/>
      <c r="I8" s="19"/>
      <c r="J8" s="18"/>
      <c r="K8" s="19"/>
      <c r="L8" s="19"/>
    </row>
    <row r="9" spans="1:12" s="1" customFormat="1" ht="24.75" customHeight="1" outlineLevel="2">
      <c r="A9" s="17"/>
      <c r="B9" s="17"/>
      <c r="C9" s="17"/>
      <c r="D9" s="17"/>
      <c r="E9" s="18"/>
      <c r="F9" s="18"/>
      <c r="G9" s="19"/>
      <c r="H9" s="19"/>
      <c r="I9" s="19"/>
      <c r="J9" s="18"/>
      <c r="K9" s="19"/>
      <c r="L9" s="19"/>
    </row>
    <row r="10" spans="1:12" s="1" customFormat="1" ht="24.75" customHeight="1" outlineLevel="2">
      <c r="A10" s="17"/>
      <c r="B10" s="17"/>
      <c r="C10" s="17"/>
      <c r="D10" s="17"/>
      <c r="E10" s="18"/>
      <c r="F10" s="18"/>
      <c r="G10" s="19"/>
      <c r="H10" s="19"/>
      <c r="I10" s="19"/>
      <c r="J10" s="18"/>
      <c r="K10" s="19"/>
      <c r="L10" s="19"/>
    </row>
    <row r="11" spans="1:12" s="1" customFormat="1" ht="24.75" customHeight="1" outlineLevel="1">
      <c r="A11" s="21"/>
      <c r="B11" s="17"/>
      <c r="C11" s="17"/>
      <c r="D11" s="17"/>
      <c r="E11" s="18"/>
      <c r="F11" s="18"/>
      <c r="G11" s="19"/>
      <c r="H11" s="19"/>
      <c r="I11" s="19"/>
      <c r="J11" s="18"/>
      <c r="K11" s="19"/>
      <c r="L11" s="19"/>
    </row>
    <row r="12" spans="1:244" s="2" customFormat="1" ht="20.25" customHeight="1">
      <c r="A12" s="22"/>
      <c r="B12" s="22"/>
      <c r="D12" s="22"/>
      <c r="E12" s="22"/>
      <c r="F12" s="22"/>
      <c r="G12" s="22"/>
      <c r="H12" s="22"/>
      <c r="I12" s="22"/>
      <c r="J12" s="22"/>
      <c r="L12" s="2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" customFormat="1" ht="20.25" customHeight="1">
      <c r="A13" s="22"/>
      <c r="B13" s="22"/>
      <c r="C13" s="22"/>
      <c r="D13" s="22"/>
      <c r="E13" s="22"/>
      <c r="F13" s="22"/>
      <c r="G13" s="2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2" customFormat="1" ht="20.25" customHeight="1">
      <c r="B14" s="22"/>
      <c r="C14" s="22"/>
      <c r="D14" s="22"/>
      <c r="E14" s="22"/>
      <c r="F14" s="22"/>
      <c r="G14" s="22"/>
      <c r="H14" s="2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2" customFormat="1" ht="20.25" customHeight="1">
      <c r="D15" s="22"/>
      <c r="E15" s="22"/>
      <c r="F15" s="22"/>
      <c r="G15" s="22"/>
      <c r="H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2" customFormat="1" ht="20.25" customHeight="1">
      <c r="E16" s="22"/>
      <c r="G16" s="22"/>
      <c r="H16" s="2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2" customFormat="1" ht="20.25" customHeight="1">
      <c r="H17" s="2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2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2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2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2" manualBreakCount="2">
    <brk id="8" max="11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2017-05-23T00:07:15Z</cp:lastPrinted>
  <dcterms:created xsi:type="dcterms:W3CDTF">2016-12-14T09:11:44Z</dcterms:created>
  <dcterms:modified xsi:type="dcterms:W3CDTF">2017-06-09T00:28:53Z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